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9255" windowHeight="5460" tabRatio="1000" activeTab="0"/>
  </bookViews>
  <sheets>
    <sheet name="Consol PL" sheetId="1" r:id="rId1"/>
    <sheet name="BS" sheetId="2" r:id="rId2"/>
    <sheet name="Statement of Equity" sheetId="3" r:id="rId3"/>
    <sheet name="Cash flow" sheetId="4" r:id="rId4"/>
    <sheet name="NOTE 1" sheetId="5" r:id="rId5"/>
  </sheets>
  <externalReferences>
    <externalReference r:id="rId8"/>
    <externalReference r:id="rId9"/>
  </externalReferences>
  <definedNames>
    <definedName name="_xlnm.Print_Area" localSheetId="1">'BS'!$A$1:$F$61</definedName>
    <definedName name="_xlnm.Print_Area" localSheetId="3">'Cash flow'!$A$1:$G$42</definedName>
    <definedName name="_xlnm.Print_Area" localSheetId="0">'Consol PL'!$A$1:$K$43</definedName>
    <definedName name="_xlnm.Print_Area" localSheetId="4">'NOTE 1'!$A$4:$L$325</definedName>
    <definedName name="_xlnm.Print_Area" localSheetId="2">'Statement of Equity'!$A$1:$Q$63</definedName>
    <definedName name="_xlnm.Print_Titles" localSheetId="4">'NOTE 1'!$8:$8</definedName>
    <definedName name="TABLE" localSheetId="4">'NOTE 1'!#REF!</definedName>
  </definedNames>
  <calcPr fullCalcOnLoad="1" iterate="1" iterateCount="100" iterateDelta="0.001"/>
</workbook>
</file>

<file path=xl/sharedStrings.xml><?xml version="1.0" encoding="utf-8"?>
<sst xmlns="http://schemas.openxmlformats.org/spreadsheetml/2006/main" count="776" uniqueCount="428">
  <si>
    <t>Plantation Division posted an improved set of results in 2006, contributing a higher operating surplus of RM53.94 million (2005: RM33.44 million) while the recent disposal of plantation assets to Al-Hadharah Boustead REIT had brought another gain of RM248.84 million.  During the current year, the Division achieved an average palm oil price of RM1,464 per MT that was 6% better than last year's average of RM1,375 per MT.  Despite a 3% reduction in total planted area, FFB crop for the current year was 4% more than last year.      The Property Division's profit of RM48.36 million was 13% less than last year's gain of RM55.47 million mainly due to lower progress billings although on a positive note, the Curve operations had staged a turnaround and the hotel operations had also registered good improvements during the period under review.</t>
  </si>
  <si>
    <t>The current year's ROE and ROA are higher than the target announced previously as gains on disposal of plantation assets were ahead of the original estimate.  The ROE and ROA for 2007 and 2008 are expected to be lower than the current year as the significant gains from asset disposals are not expected to recur.</t>
  </si>
  <si>
    <t>There were no other issuances and repayment of debt and equity securities, share buybacks, share cancellations, shares held as treasury shares and resale of treasury shares in the current financial period.</t>
  </si>
  <si>
    <t>2006</t>
  </si>
  <si>
    <t>Long term prepayment</t>
  </si>
  <si>
    <t>Minority</t>
  </si>
  <si>
    <t>Interests</t>
  </si>
  <si>
    <t>Equity</t>
  </si>
  <si>
    <t>Attributable to shareholders of Company</t>
  </si>
  <si>
    <t>Balance at 1 January 2006</t>
  </si>
  <si>
    <t>Attributable to:</t>
  </si>
  <si>
    <t>Shareholders of the Company</t>
  </si>
  <si>
    <t xml:space="preserve">2006  </t>
  </si>
  <si>
    <t>31.12.2005</t>
  </si>
  <si>
    <t xml:space="preserve"> - Redeemable Convertible Bonds (RCB)</t>
  </si>
  <si>
    <t>Repayment of RPS</t>
  </si>
  <si>
    <t>ASSETS</t>
  </si>
  <si>
    <t>TOTAL ASSETS</t>
  </si>
  <si>
    <t>EQUITY AND LIABILITIES</t>
  </si>
  <si>
    <t>Equity attributable to equity holders of the Company</t>
  </si>
  <si>
    <t>Total equity</t>
  </si>
  <si>
    <t>Total liabilities</t>
  </si>
  <si>
    <t>Profit after taxation for the year</t>
  </si>
  <si>
    <t>The Group's interest in Associate Boustead Naval Shipyard Sdn Bhd was increased from 30.77% to 40.97% during the current quarter.</t>
  </si>
  <si>
    <t>The Group's interest in Boustead Properties Berhad was increased from 56.04% to 57.57% during the current quarter.</t>
  </si>
  <si>
    <t>The Unaudited Condensed Consolidated Balance Sheets should be read in conjunction with the Audited Financial Statements for the Year Ended 31 December 2005.</t>
  </si>
  <si>
    <t>The Unaudited Condensed Consolidated Income Statements should be read in conjunction with the Audited Financial Statements for the Year Ended 31 December 2005.</t>
  </si>
  <si>
    <t>TOTAL EQUITY AND LIABILITIES</t>
  </si>
  <si>
    <t>Balance at 1 January 2005</t>
  </si>
  <si>
    <t>The Unaudited Condensed Consolidated Statements of Changes of Equity should be read in conjunction with the Audited Financial Statements for the Year Ended 31 December 2005.</t>
  </si>
  <si>
    <t>Audited</t>
  </si>
  <si>
    <t>FRS 2 Share-based Payment</t>
  </si>
  <si>
    <t>FRS 3 Business Combinations</t>
  </si>
  <si>
    <t>FRS 5 Non-current Assets Held for Sale and Discontinued Operations</t>
  </si>
  <si>
    <t>FRS 101 Presentation of Financial Statements</t>
  </si>
  <si>
    <t>A second interim dividend of 10% or 5 sen (2004: 5 sen) per share less tax in respect of the year ended 31 December 2005 amounting to RM21,284,000 was paid on 12 January 2006.</t>
  </si>
  <si>
    <t>A final dividend of 12.0% or 6 sen (2005: 6 sen) per share less tax in respect of the financial year ended 31 December 2005 amounting to RM25,717,000 was paid on 25 May 2006.</t>
  </si>
  <si>
    <r>
      <t>Manufacturing</t>
    </r>
    <r>
      <rPr>
        <b/>
        <sz val="15"/>
        <rFont val="Times New Roman"/>
        <family val="1"/>
      </rPr>
      <t xml:space="preserve"> &amp; Services</t>
    </r>
  </si>
  <si>
    <t>Target</t>
  </si>
  <si>
    <t>29.</t>
  </si>
  <si>
    <t>Headline KPI</t>
  </si>
  <si>
    <t>Included above is a short term loan of RM44.7 million (US Dollar: 12.70 million) which is denominated in US Dollar.  All other borrowings are denominated in Ringgit Malaysia.</t>
  </si>
  <si>
    <t>Net profit for the year</t>
  </si>
  <si>
    <t>2007</t>
  </si>
  <si>
    <t>2008</t>
  </si>
  <si>
    <t>Return on Equity (ROE)</t>
  </si>
  <si>
    <t>Return on Assets (ROA)</t>
  </si>
  <si>
    <t>Gross dividend per share</t>
  </si>
  <si>
    <t>There were no other material changes in the composition of the Group during the period under review.</t>
  </si>
  <si>
    <t>Disposal of property plant &amp; equipment</t>
  </si>
  <si>
    <t>Foreign exchange translation difference</t>
  </si>
  <si>
    <t>As at 31 December 2006</t>
  </si>
  <si>
    <t>Negative goodwill</t>
  </si>
  <si>
    <t>Gain on disposal of plantation assets</t>
  </si>
  <si>
    <t>Disposal of plantation assets</t>
  </si>
  <si>
    <t>Disposal of plantation assets referred to in B21(a) below which had resulted in a gain of RM248.84 million (2005: RM183.24 million) which was realised during the current quarter, for which cash proceeds of RM219.90 million were received subsequent to year end.</t>
  </si>
  <si>
    <t>The Directors have proposed a final dividend of 12% or 6 sen per share less tax and a bonus dividend of 5% or 2.5 sen per share less tax in respect of the year ended 31 December 2006 payable on  2 May 2007 to shareholders registered in the Register of Members at the close of business on 9 April 2007.</t>
  </si>
  <si>
    <t>Tax paid less refund</t>
  </si>
  <si>
    <t>Changes in accounting policies described in Note A2.</t>
  </si>
  <si>
    <t>(d)</t>
  </si>
  <si>
    <t>There were no other unusual  items affecting assets, liabilities, equity, net income or cash flows.</t>
  </si>
  <si>
    <t xml:space="preserve">Impairment loss on  the Group's plantation assets totalling RM19 million (2005: RM83 million) which was recognised during the current quarter. </t>
  </si>
  <si>
    <t>New subsidiary, Boustead Petroleum Malaysia performed well during the cumulative period, and propelled the Trading Division's pre-tax profit to RM39.46 million (2005: RM20.32 million).  Finance &amp; Investment Division posted a lower surplus of RM8.70 million (2005: RM52.19 million) during the year mainly due to higher funding cost of investments and the impairment loss on quoted investments.     During the year, the Affin Group recorded a pre-tax profit of  RM314 million that is marginally short of last year's gain of RM327 million, as the higher impairment loss on securities and a reduction in net interest income were being cushioned to a large extent by lower loan loss provision, increase in other operating income and cost savings.</t>
  </si>
  <si>
    <t xml:space="preserve">On 12 December 2005, the Company announced its intention to acquire from Affin Bank Berhad 36,000,001 ordinary shares of RM1.00 each representing approximately 27.7% equity interest in PSC-Naval Dockyard Sdn Bhd now renamed Boustead Naval Shipyard Sdn Bhd (BNS) for a cash consideration of RM150.12 million.    The purchase consideration will be paid in three (3) equal annual instalments of RM50.04 million each, together with a holding cost of 5% per annum until full payment.  The acquisition was approved by shareholders at the Company's EGM held on 30 March 2006, and the 1st tranche comprising 12 million shares or 9.23% of BNS for a cash consideration of RM50.04 million and a 5% holding cost was acquired on 29 December 2006..   </t>
  </si>
  <si>
    <t>(vi)</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</si>
  <si>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</si>
  <si>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</si>
  <si>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</si>
  <si>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</si>
  <si>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</si>
  <si>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132 Financial Instruments: Disclosure and Presentation</t>
  </si>
  <si>
    <t>FRS 133 Earnings Per Share</t>
  </si>
  <si>
    <t>FRS 136 Impairment of Assets</t>
  </si>
  <si>
    <t>FRS 138 Intangible Assets</t>
  </si>
  <si>
    <t>Changes in Accounting Policies</t>
  </si>
  <si>
    <t>Issue of RPS</t>
  </si>
  <si>
    <t>Net cash (used in)/from operating activities</t>
  </si>
  <si>
    <t>Net cash used in investing activities</t>
  </si>
  <si>
    <t>Net cash used in financing activities</t>
  </si>
  <si>
    <t>Net decrease in cash and cash equivalents</t>
  </si>
  <si>
    <t>The Unaudited Condensed Consolidated Cash Flow Statement should be read in conjunction with the Audited Financial Statements for the Year Ended 31 December 2005.</t>
  </si>
  <si>
    <t>For the quarter ended 31 December 2006</t>
  </si>
  <si>
    <t>Gain from disposal of plantation assets</t>
  </si>
  <si>
    <t>The Group's tax for the current quarter is a credit balance, and the effective tax rate for the  financial year-to-date is lower than the statutory rate of tax applicable mainly due to gains on property disposal that is not subject to income tax in addition to the utilisation of previously unrecognised tax losses and capital allowances.</t>
  </si>
  <si>
    <t xml:space="preserve">The above-mentioned changes have the effect of reducing the amortisation charges by RM4.26 million and RM17.04 million in the current quarter and cumulative quarter ended 31 December 2006 respectively. </t>
  </si>
  <si>
    <t>Transfer during the year</t>
  </si>
  <si>
    <t>Malaysian taxation based on profit for the year:</t>
  </si>
  <si>
    <t>Over-provision of prior years</t>
  </si>
  <si>
    <t>31.12.2006</t>
  </si>
  <si>
    <t>As at 22 February 2007, there were no changes in material litigation, including the status of pending material litigation since the last annual balance sheet as at 31 December 2005.</t>
  </si>
  <si>
    <t>There were no other corporate proposals announced or pending completion as at 22 February 2007.</t>
  </si>
  <si>
    <t>The Group does not have any off balance sheet financial instruments as at 22 February 2007.</t>
  </si>
  <si>
    <t>Total group borrowings as at 31 December 2006 are as follows:-</t>
  </si>
  <si>
    <t>Notes to the Interim Financial Report for the Quarter Ended 31 December 2006</t>
  </si>
  <si>
    <t>The Group has the following commitments as at 31 December 2006:</t>
  </si>
  <si>
    <t>Details of investments in quoted shares as at 31 December 2006 are as follows:-</t>
  </si>
  <si>
    <t>Prospect for the coming financial year</t>
  </si>
  <si>
    <t xml:space="preserve">There were no other subsequent events as at 22 February 2007 that will materially affect the financial statements of the financial period under review. </t>
  </si>
  <si>
    <t>31 December 2006</t>
  </si>
  <si>
    <t>In addition, the useful lives of other intangible assets are now assessed at the individual asset level as having either a finite or indefinite life.  Prior to 1 January 2006, intangible assets were considered to have a finite useful life and were stated at cost less accumulated amortisation and impairment losses.  Under the new FRS 138, some of the intangible assets are regarded to have an indefinite useful life when, based on an analysis of all the relevant factors, there is no foreseeable limit to the period over which the asset is expected to generate net cash inflows for the Group.  Intangible assets with indefinite useful lives are not amortised but instead, are tested for impairment annually.  Other intangible assets of the Group with finite useful lives continue to be stated at cost less accumulated amortisation and impairment losses.</t>
  </si>
  <si>
    <t>A first interim dividend of 10% or 5 sen (2005: 5 sen) per share less tax in respect of the year ending 31 December 2006 amounting to RM21,538,000 was paid on 9 October 2006.</t>
  </si>
  <si>
    <t>The adoption of this new FRS has resulted in a change in accounting policy for investment properties.  Investment properties are now stated at fair value.  Gain or losses arising from changes in the fair values of investment properties are recognised in profit or loss in the period in which they arise.  Prior to 1 January 2006, investment properties were stated at valuation.   Revaluations were carried out every five years or at such shorter period as may be considered appropriate, and any revaluation increase or decrease that offset previous surpluses, are taken to equity.  In accordance with the transitional provisions of FRS 140, this change in accounting policy is applied prospectively and the comparatives as at 31 December 2005 are not restated.  Instead the changes have been accounted for by restating the following opening balances in the balance sheet as at 1 January 2006:</t>
  </si>
  <si>
    <t>28.</t>
  </si>
  <si>
    <t>Economic Profit</t>
  </si>
  <si>
    <t>Payable by Subsidiaries</t>
  </si>
  <si>
    <t>Net assets per share attributable to ordinary equity holders of the parent - RM</t>
  </si>
  <si>
    <t>FRS 102 Inventories</t>
  </si>
  <si>
    <t>FRS 131 Interests in Joint Venture</t>
  </si>
  <si>
    <t xml:space="preserve">The accounting policies and method of computation adopted by the Group are consistent with those used in the preparation of the Y2005 Audited Financial Statements, except for the adoption of the following new/revised Financial Reporting Standards (FRS) effective for financial period beginning 1 January 2006.  </t>
  </si>
  <si>
    <t>Issue of shares by Subsidiary</t>
  </si>
  <si>
    <t>to Minority Interest</t>
  </si>
  <si>
    <t>Recognition of reserves upon transfer of investment to Associate</t>
  </si>
  <si>
    <t>Additional investments in Subsidiary and Associate</t>
  </si>
  <si>
    <t>Other payable</t>
  </si>
  <si>
    <t>Balance at 31 December 2006</t>
  </si>
  <si>
    <t xml:space="preserve">The adoption of these new FRSs have resulted in the Group ceasing annual amortisation of goodwill.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estimated useful life of not more than twenty (20) years.   The transitional provisions of FRS 3, however, have required the Group to eliminate at 1 January 2006 the carrying amount of the accumulated amortisation of RM53.20 million against the gross amount of goodwill.   The carrying amount of goodwill as at 1 January 2006 of RM107.95 million ceased to be amortised. The Group has also ceased to include annual amortisation of goodwill included in the carrying amount of investments in Associates in the determination of the Group’s share of profits or losses of Associates.  The net carrying amount of goodwill included in investments in Associates as at 1 January 2006 was RM 202.11 million. </t>
  </si>
  <si>
    <t>Increase in property, plant and equipment</t>
  </si>
  <si>
    <t>Decrease in Investment property</t>
  </si>
  <si>
    <t>Authorised but not contracted</t>
  </si>
  <si>
    <t>Authorised and contracted</t>
  </si>
  <si>
    <t>31 December (Restated)</t>
  </si>
  <si>
    <t>Additional investment in Associates and Subsidiaries</t>
  </si>
  <si>
    <t xml:space="preserve">Capital expenditure </t>
  </si>
  <si>
    <t>Reserve realised during the period</t>
  </si>
  <si>
    <t>by Subsidiary to Minority Interest</t>
  </si>
  <si>
    <t>FRS 140 Investment Property</t>
  </si>
  <si>
    <t>On 30 March 2006, Boustead Plantations Berhad, a wholly-owned subsidiary of Boustead Holdings Berhad entered into an agreement to set up a Joint Venture Company with CTI Biofuels Malaysia LLC, on a 55:45 basis, for the purpose of constructing and operating a processing plant in the production of oil palm-based biodiesel fuel.</t>
  </si>
  <si>
    <t>As previously stated</t>
  </si>
  <si>
    <t>Effects of adopting FRS 3</t>
  </si>
  <si>
    <t>Effects of adopting FRS 140</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</si>
  <si>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2005.</t>
  </si>
  <si>
    <t>Part A - Explanatory Notes Pursuant to FRS 134</t>
  </si>
  <si>
    <t>FRS 101: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</si>
  <si>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</si>
  <si>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</si>
  <si>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(iii)</t>
  </si>
  <si>
    <t>FRS140: Investment Property</t>
  </si>
  <si>
    <t xml:space="preserve">Decrease in Revaluation reserve </t>
  </si>
  <si>
    <t>Increased in retained profit</t>
  </si>
  <si>
    <t>Increase in deferred tax liabilities</t>
  </si>
  <si>
    <t>The Group repaid RM60 million of the Islamic Bonds on 6 January 2006.</t>
  </si>
  <si>
    <t>B16.</t>
  </si>
  <si>
    <t>Issue of shares pursuant to ESOS</t>
  </si>
  <si>
    <t>A5.</t>
  </si>
  <si>
    <t>Change in Estimates</t>
  </si>
  <si>
    <t>A6.</t>
  </si>
  <si>
    <t>Debts and Equity Securities</t>
  </si>
  <si>
    <t>A7.</t>
  </si>
  <si>
    <t>Dividends Paid</t>
  </si>
  <si>
    <t>A8.</t>
  </si>
  <si>
    <t>Segmental Information</t>
  </si>
  <si>
    <t>Segmental Information (Cont'd.)</t>
  </si>
  <si>
    <t>A9.</t>
  </si>
  <si>
    <t>A10.</t>
  </si>
  <si>
    <t>Subsequent Events</t>
  </si>
  <si>
    <t>A11.</t>
  </si>
  <si>
    <t>A12.</t>
  </si>
  <si>
    <t>Changes in Contingent Liabilities and Contingent Assets</t>
  </si>
  <si>
    <t>A13.</t>
  </si>
  <si>
    <t>B14.</t>
  </si>
  <si>
    <t>B15.</t>
  </si>
  <si>
    <t>B19.</t>
  </si>
  <si>
    <t>Sale of  Unquoted Investments and Properties</t>
  </si>
  <si>
    <t>B20.</t>
  </si>
  <si>
    <t>B21.</t>
  </si>
  <si>
    <t>B22.</t>
  </si>
  <si>
    <t>B23.</t>
  </si>
  <si>
    <t>Changes in Material Litigations</t>
  </si>
  <si>
    <t>B24.</t>
  </si>
  <si>
    <t>B25.</t>
  </si>
  <si>
    <t>Dividend Payable</t>
  </si>
  <si>
    <t>B26.</t>
  </si>
  <si>
    <t>New loans</t>
  </si>
  <si>
    <t>Repayment of loans</t>
  </si>
  <si>
    <t>Other borrowings</t>
  </si>
  <si>
    <t>Material Changes in Quarterly Results Compared to The Results of the Immediate  Preceding Quarter</t>
  </si>
  <si>
    <t>Purchases or disposals of quoted securities during the current financial period.</t>
  </si>
  <si>
    <t>Purchases</t>
  </si>
  <si>
    <t>Sale proceeds</t>
  </si>
  <si>
    <t>UNAUDITED CONDENSED CONSOLIDATED INCOME STATEMENTS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</si>
  <si>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</si>
  <si>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</si>
  <si>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</si>
  <si>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</si>
  <si>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</si>
  <si>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</si>
  <si>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RM'000</t>
  </si>
  <si>
    <t>Taxation</t>
  </si>
  <si>
    <t>Minority interests</t>
  </si>
  <si>
    <t>Associates</t>
  </si>
  <si>
    <t>Current</t>
  </si>
  <si>
    <t>Investment properties</t>
  </si>
  <si>
    <t>Development properties</t>
  </si>
  <si>
    <t>Investments</t>
  </si>
  <si>
    <t>Reserve realised during the year</t>
  </si>
  <si>
    <t>First interim of current year payable</t>
  </si>
  <si>
    <t>Current assets</t>
  </si>
  <si>
    <t>Current liabilities</t>
  </si>
  <si>
    <t>Share capital</t>
  </si>
  <si>
    <t>Reserves</t>
  </si>
  <si>
    <t>Shares quoted in Malaysia, at cost</t>
  </si>
  <si>
    <t>Market value of quoted shares</t>
  </si>
  <si>
    <t>Cash and bank balance</t>
  </si>
  <si>
    <t>4</t>
  </si>
  <si>
    <t>5</t>
  </si>
  <si>
    <t>6</t>
  </si>
  <si>
    <t>7</t>
  </si>
  <si>
    <t>Total investment at carrying value/book value</t>
  </si>
  <si>
    <t>10</t>
  </si>
  <si>
    <t>11</t>
  </si>
  <si>
    <t>12</t>
  </si>
  <si>
    <t>13</t>
  </si>
  <si>
    <t>14</t>
  </si>
  <si>
    <t>Less:  repayable in 1 year</t>
  </si>
  <si>
    <t>(a)</t>
  </si>
  <si>
    <t xml:space="preserve">   RM'000</t>
  </si>
  <si>
    <t>Non current assets</t>
  </si>
  <si>
    <t>Revenue</t>
  </si>
  <si>
    <t>Inventories</t>
  </si>
  <si>
    <t>Property development in progress</t>
  </si>
  <si>
    <t>Property, plant and equipment</t>
  </si>
  <si>
    <t>Non current liabilities</t>
  </si>
  <si>
    <t>Long Term Loans (unsecured)</t>
  </si>
  <si>
    <t xml:space="preserve"> - Medium term notes </t>
  </si>
  <si>
    <t xml:space="preserve"> - Term loan</t>
  </si>
  <si>
    <t xml:space="preserve"> - Current</t>
  </si>
  <si>
    <t xml:space="preserve"> - Deferred</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</si>
  <si>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</si>
  <si>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</si>
  <si>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</si>
  <si>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</si>
  <si>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</si>
  <si>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</si>
  <si>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</si>
  <si>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</si>
  <si>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</si>
  <si>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</si>
  <si>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</si>
  <si>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</si>
  <si>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</si>
  <si>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</si>
  <si>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</si>
  <si>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Cash and cash equivalent at beginning of period</t>
  </si>
  <si>
    <t>Cash and Cash Equivalent at End of Period</t>
  </si>
  <si>
    <t>1</t>
  </si>
  <si>
    <t>-</t>
  </si>
  <si>
    <t>(i)</t>
  </si>
  <si>
    <t>(ii)</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</si>
  <si>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</si>
  <si>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</si>
  <si>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</si>
  <si>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</si>
  <si>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</si>
  <si>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</si>
  <si>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Gross dividend per share - sen</t>
  </si>
  <si>
    <t xml:space="preserve">Basic </t>
  </si>
  <si>
    <t xml:space="preserve">Fully diluted </t>
  </si>
  <si>
    <t>Shareholders' equity</t>
  </si>
  <si>
    <t>Others</t>
  </si>
  <si>
    <t>15</t>
  </si>
  <si>
    <t>16</t>
  </si>
  <si>
    <t>20</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</si>
  <si>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</si>
  <si>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</si>
  <si>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</si>
  <si>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</si>
  <si>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</si>
  <si>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</si>
  <si>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</si>
  <si>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</si>
  <si>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</si>
  <si>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</si>
  <si>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</si>
  <si>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</si>
  <si>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</si>
  <si>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</si>
  <si>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</si>
  <si>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</si>
  <si>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</si>
  <si>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</si>
  <si>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Performance Review</t>
  </si>
  <si>
    <t>Plantation</t>
  </si>
  <si>
    <t>Trading</t>
  </si>
  <si>
    <t>Group total sales</t>
  </si>
  <si>
    <t>Inter-segment sales</t>
  </si>
  <si>
    <t>External sales</t>
  </si>
  <si>
    <t>Result</t>
  </si>
  <si>
    <t>Segment information for the cumulative period is presented in respect of the Group's business segments as follows:</t>
  </si>
  <si>
    <t>Finance &amp; Investment</t>
  </si>
  <si>
    <t>13.</t>
  </si>
  <si>
    <t>The audit report of the preceding audited financial statements was not qualified.</t>
  </si>
  <si>
    <t>Interest expense</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</si>
  <si>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</si>
  <si>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</si>
  <si>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</si>
  <si>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</si>
  <si>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</si>
  <si>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</si>
  <si>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</si>
  <si>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</si>
  <si>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</si>
  <si>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</si>
  <si>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</si>
  <si>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</si>
  <si>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</si>
  <si>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</si>
  <si>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</si>
  <si>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 xml:space="preserve">For the quarter ended </t>
  </si>
  <si>
    <t>Basis of Preparation</t>
  </si>
  <si>
    <t>Impairment loss on plantation assets</t>
  </si>
  <si>
    <t xml:space="preserve">Subsequent to the year end, the Group’s wholly owned Subsidiary, Boustead Plantations Berhad entered into a Share Sale Agreement with HICOM Holdings Berhad for the acquisition of 2,296,000 ordinary shares of RM1.00 each representing 25% equity stake in Boustead Heah Joo Seang Sdn Bhd for a cash consideration of RM42.5 million. The proposed acquisition which requires the approval of the Foreign Investment Committee when completed, will raise the Group’s effective interest in Boustead Heah Joo Seang Sdn Bhd to 95%.
</t>
  </si>
  <si>
    <t>Upon completion of the Proposed Capital Reconstruction and the Proposed Acquisition, the Company’s shareholding in PSCI may increase up to 70.5%. Accordingly, the Company has submitted an application to FIC for the exemption to undertake a mandatory general offer.  The Proposed Acquisition of up to 134.7 million renounced shares from PSCI's scheme creditors is subject to the approvals of the shareholders of the Company, the Securities Commission (on behalf of Foreign Investment Committee) for the Proposed Acquisition and the Securities Commission for the Proposed Exemption.</t>
  </si>
  <si>
    <t>Capital Commitments</t>
  </si>
  <si>
    <t>Plantation Statistics</t>
  </si>
  <si>
    <t>Planted areas (hectares)</t>
  </si>
  <si>
    <t>Rubber - mature</t>
  </si>
  <si>
    <t>Average Selling Prices (RM)</t>
  </si>
  <si>
    <t>UNAUDITED CONDENSED CONSOLIDATED CASH FLOW STATEMENT</t>
  </si>
  <si>
    <t>Analysis of Cash and Cash Equivalents</t>
  </si>
  <si>
    <t>Deposits, cash and bank balances</t>
  </si>
  <si>
    <t>Overdrafts</t>
  </si>
  <si>
    <t>For the year ended 31 December</t>
  </si>
  <si>
    <t>The Directors declared a second interim dividend of 10% or 5 sen (2005: 10% or 5 sen) per share less tax in respect of the year ending 31 December 2006.   The dividend amounting to RM21,837,000 was  paid on 18 January 2007.</t>
  </si>
  <si>
    <t>Under FRS 3, negative goodwill is now recognised  immediately in profit or loss.  Prior to 1 January 2006, negative goodwill was recognised to the extent of the future losses and expenses that are identified in the acquirer’s plan for the acquisition, and is recognised as income in the income statement when the future losses and expenses are recognised.  In accordance with the transitional provisions of FRS 3, the negative goodwill as at 1 January 2006 of RM19.36 million was derecognised with a corresponding increase in retained earnings.   If not for this FRS change, the Group's net profit would have been increased by RM19.36 million for the financial year ended 31 December 2006.</t>
  </si>
  <si>
    <t xml:space="preserve">The adoption of FRS 2, 5, 102, 108, 110, 116, 121, 127, 128, 131, 132, 133 and 138 does not have significant financial impact on the Group.  The principal effects of the changes in accounting policies resulting from the adoption of the other new/revised FRSs are discussed below: </t>
  </si>
  <si>
    <t>FRS 3: Business Combinations and FRS136: Impairment of Assets</t>
  </si>
  <si>
    <t>The Group's pre-tax profit for the 4th quarter totalling RM264.54 million is significantly better than the previous quarter's contribution of RM28.96 million as the corporate move to realise the intrinsic value of our plantation assets that brought a gain of RM248.84 million was completed during the current quarter.  Excluding the gain from sale of plantation assets and the impairment loss on plantation assets totalling RM19 million, the Group's pre-tax operating profit for the current quarter rose to RM34.70 million which was 20% better than the preceding quarter.   Property Division's surplus for the current quarter was lower than the last quarter due to higher depreciation on properties that were previously classified as investment properties, although the property development activities had shown some improvement during the current quarter.  Plantation's pre-tax operating surplus for the current quarter is higher mainly due to better CPO price of RM1,571 (preceding quarter: RM1,485) per MT which had more than compensated for the lower FFB crop.</t>
  </si>
  <si>
    <t xml:space="preserve">On 6 November 2006, Boustead Holdings Berhad entered into a conditional sale and purchase agreement (SPA) with PSC Asset Holdings Sdn Berhad (PSCA), a wholly owned subsidiary of Penang Shipbuilding and Construction Sdn Bhd (PSC) which in turn is a wholly owned subsidiary of PSC Industries Berhad (PSCI) to acquire Menara PSCI which is situated in Pulau Pinang for a cash consideration of RM54 million. </t>
  </si>
  <si>
    <t xml:space="preserve">*Share </t>
  </si>
  <si>
    <t xml:space="preserve">*Revaluation </t>
  </si>
  <si>
    <t xml:space="preserve">*Statutory </t>
  </si>
  <si>
    <t xml:space="preserve">*Other </t>
  </si>
  <si>
    <t>Denotes non distributable reserves.</t>
  </si>
  <si>
    <t xml:space="preserve">* </t>
  </si>
  <si>
    <t>Notes on variance in actual profit and shortfall in profit guarantee</t>
  </si>
  <si>
    <t xml:space="preserve">Net gain not recognised </t>
  </si>
  <si>
    <t xml:space="preserve">  in the income statement:</t>
  </si>
  <si>
    <t>A14.</t>
  </si>
  <si>
    <t>B17.</t>
  </si>
  <si>
    <t>B18</t>
  </si>
  <si>
    <t>B27.</t>
  </si>
  <si>
    <t>30.</t>
  </si>
  <si>
    <t>Includes 36,261 hectares leased under the ABS Programme, and 10,636 hectares which were leased from Al-Hadharah Boustead REIT effective from 29 December 2006.</t>
  </si>
  <si>
    <t>Non-current assets held for sale</t>
  </si>
  <si>
    <t>Biological assets</t>
  </si>
  <si>
    <t>Changes in Group structure</t>
  </si>
  <si>
    <t>During the current financial year-to-date, the Company increased its issued and fully paid up share capital from RM296,045,144 to RM299,134,994, as a result of the issue and allotment of 6,179,700 new ordinary shares of RM0.50 each to eligible employees who had exercised their options pursuant to the Boustead Holdings Berhad Employees' Share Option Scheme which expired on 23 July 2006.</t>
  </si>
  <si>
    <t xml:space="preserve">For the year ended 31 December 2006, the Group registered a pre-tax profit of RM386.43 million representing a 42% increase over last year's gain of RM271.19 million.  The Group's turnover increased significantly to RM4.11 billion mainly due to the inclusion of the full-year contribution from the new Subsidiary, Boustead Petroleum Marketing.  The Group's profit after tax for the current year totalling RM351.40 million was 52% better than the gain of RM230.45 million posted the year before. </t>
  </si>
  <si>
    <t xml:space="preserve">Plantation's earnings will very much be dependent on palm oil prices, which are widely expected to be good in 2007.  We are optimistic that CPO prices will remain buoyant in 2007 due to robust global demand.   Despite the challenging and competitive market, the Property Division will continue to be a major profit contributor, with profit deriving mainly from the Mutiara Damansara project.  Affin Group is expected to produce satisfactory results for year 2007, while the Trading Division's profitability is expected to be enhanced by contributions from Boustead Petroleum Marketing Sdn Bhd.  </t>
  </si>
  <si>
    <t>Earnings per share - sen</t>
  </si>
  <si>
    <t>Profit before taxation</t>
  </si>
  <si>
    <t>FFB (per MT)</t>
  </si>
  <si>
    <t>Palm oil (per MT)</t>
  </si>
  <si>
    <t>Palm kernel (per MT)</t>
  </si>
  <si>
    <t>(iv)</t>
  </si>
  <si>
    <t>Status of Corporate Proposal (Cont'd.)</t>
  </si>
  <si>
    <t>(v)</t>
  </si>
  <si>
    <t>Other investment result</t>
  </si>
  <si>
    <t xml:space="preserve"> - Islamic Bonds</t>
  </si>
  <si>
    <t>Issue of shares - ESOS</t>
  </si>
  <si>
    <t xml:space="preserve">On 13 October 2006, the Group entered into a Sale &amp; Purchase agreement to acquire 6,300,000 ordinary shares of RM1.00 each representing approximately 4.85% equity interest in BNS. The purchase consideration of RM21.55 million was payable by way of monthly instalments over a three year period.  Nevertheless, the acquisition was completed on 16 February 2007, when the payment terms were varied and the settlement of the balance consideration totalling RM15.92 million was effected on that date.
</t>
  </si>
  <si>
    <t>Diluted earnings per share</t>
  </si>
  <si>
    <t>Goodwill on consolidation</t>
  </si>
  <si>
    <t>Dilution in Associate</t>
  </si>
  <si>
    <t>Capital expenditure &amp; construction of investment property</t>
  </si>
  <si>
    <t>Auditors' Report on Preceding Annual Financial Statements</t>
  </si>
  <si>
    <t>Comments about Seasonal or Cyclical Factors</t>
  </si>
  <si>
    <t>A1.</t>
  </si>
  <si>
    <t>A2.</t>
  </si>
  <si>
    <t>A3.</t>
  </si>
  <si>
    <t>A4.</t>
  </si>
  <si>
    <t>Unusual Items Due to Their Nature, Size or Incidence</t>
  </si>
  <si>
    <t>Long term borrowings</t>
  </si>
  <si>
    <t>Borrowings</t>
  </si>
  <si>
    <t>Deferred tax liabilities</t>
  </si>
  <si>
    <t>Deferred tax assets</t>
  </si>
  <si>
    <t>Actual</t>
  </si>
  <si>
    <t>The disclosure requirements for explanatory notes for the variance of actual profit after tax and minority interests and shortfall in profit guarantee are not applicable.</t>
  </si>
  <si>
    <t>*</t>
  </si>
  <si>
    <t>Net profit for the period (RM'000)</t>
  </si>
  <si>
    <t>Basic earnings per share (sen)</t>
  </si>
  <si>
    <t>Adjusted weighted average number of ordinary shares in issue (‘000)</t>
  </si>
  <si>
    <t>Weighted average number of ordinary shares in issue ('000)</t>
  </si>
  <si>
    <t>Adjustment for assumed exercise of share options ('000)</t>
  </si>
  <si>
    <t>Diluted earnings per share (sen)</t>
  </si>
  <si>
    <t>UNAUDITED CONDENSED CONSOLIDATED BALANCE SHEET</t>
  </si>
  <si>
    <t xml:space="preserve"> - Bank Guaranteed Serial Bonds</t>
  </si>
  <si>
    <t>Oil palm - prime mature</t>
  </si>
  <si>
    <t xml:space="preserve">             - young mature</t>
  </si>
  <si>
    <t xml:space="preserve">             - immature</t>
  </si>
  <si>
    <t>Coconut</t>
  </si>
  <si>
    <t>Part B - Explanatory Notes Pursuant to Appendix 9B of the Listing Requirements of Bursa Malaysia</t>
  </si>
  <si>
    <t>Performance Review (cont'd.)</t>
  </si>
  <si>
    <t>Increase upon acquisition of Subsidiaries</t>
  </si>
  <si>
    <t>Increase in Minority Interests</t>
  </si>
  <si>
    <t xml:space="preserve">The Group's obligation as described in Note 34 (c) of the 2005 Annual Report is no longer applicable as the bank loan has been fully settled on 31 January 2007.  The status of the other contingent liabilities  disclosed in the 2005 Annual Report remains unchanged as at 22 February 2007.  No other contingent liability has arisen since the financial year end. </t>
  </si>
  <si>
    <t xml:space="preserve">In connection with the Proposed Restructuring Scheme encompassing a proposed capital reconstruction, debt settlement through issue of shares (renounced shares) to approved scheme creditors, and proposed rights issue announced by PSC Industries Berhad (PSCI), the Company had on 15 December 2006 gave its undertaking to the Board of Directors of PSCI to acquire from the scheme creditors up to 134.7 million renounced shares (Proposed Acquisition) at a consideration price of RM1.00 per share.  The Company also intends to fully subscribe for cash, its entitlement under the Proposed Rights Issue totalling 28.29 million ordinary shares at an issue price of RM1 per share.  </t>
  </si>
  <si>
    <t>Change in group structure</t>
  </si>
  <si>
    <t>Issue of shares for cash</t>
  </si>
  <si>
    <t>pursuant to ESOS</t>
  </si>
  <si>
    <t>Gain on disposal</t>
  </si>
  <si>
    <t>Dividends</t>
  </si>
  <si>
    <t xml:space="preserve">NOTES </t>
  </si>
  <si>
    <t xml:space="preserve">  the income statement </t>
  </si>
  <si>
    <t xml:space="preserve">Net gains/(losses) not recognised in </t>
  </si>
  <si>
    <t>Other investment results</t>
  </si>
  <si>
    <t>Adjustment for assumed conversion of BGRCB ('000)</t>
  </si>
  <si>
    <t>After-tax effects of interest on BGRCB</t>
  </si>
  <si>
    <t xml:space="preserve">2005 </t>
  </si>
  <si>
    <t>2005</t>
  </si>
  <si>
    <t>RM'001</t>
  </si>
  <si>
    <t>Property development</t>
  </si>
  <si>
    <t>Property investment</t>
  </si>
  <si>
    <t>Net of tax</t>
  </si>
  <si>
    <t>Dividend payable</t>
  </si>
  <si>
    <t>After-tax effects of potential dilution upon conversion of a Subsidiary's RCB</t>
  </si>
  <si>
    <t xml:space="preserve"> - Bank Guaranteed Redeemable Convertible Bonds (BGRCB)</t>
  </si>
  <si>
    <t xml:space="preserve">Net losses not recognised in </t>
  </si>
  <si>
    <t>Final of previous year approved</t>
  </si>
  <si>
    <t>Write back of deferred tax provision</t>
  </si>
  <si>
    <t>Dividend payout ratio (as % of operating profit)</t>
  </si>
  <si>
    <t xml:space="preserve">The Group announced to Bursa Malaysia its intention to establish and list an Islamic real estate investment trust involving the disposal and leaseback of some of its oil palm estates/mills (Plantation Assets).  The proposal involves Plantation Assets valued at approximately RM472 million, of which Boustead Properties Berhad's portion was RM252.75 million.  As at year end, the sale of these plantation assets to Al-Hadharah Boustead REIT (with the exception of Lepan Kabu Estate and Lepan Kabu Palm Oil Mill whereby the beneficial ownership will be transferred to the trustee of Al-Hadharah Boustead REIT (Boustead REIT) within six months from the date of listing of the fund) totalling RM400.15 million was duly completed and the sale consideration comprising cash of RM219.92 million and 180.25 million new units of Boustead REIT was received subsequent to the year end.  Boustead REIT was duly listed on the official list of Bursa Malaysia Securities Berhad Main Board on 8 February 2007.  
</t>
  </si>
  <si>
    <t>Forex reserve realised on disposal of Subsidiary</t>
  </si>
  <si>
    <t>The headline KPIs for 2007 and 2008 represent the main corporate targets set for these periods and act as a transparent performance management practice.  It shall not be construed as either forecasts, projections or estimates and is not intended to represent any future performance, occurrence or matter as the KPIs are merely a set of targets/aspirations of future performance aligned to Boustead's strategy.</t>
  </si>
  <si>
    <t>FRS 128 Investments in Associates</t>
  </si>
  <si>
    <t xml:space="preserve">Impairment loss on the Group's investments totalling RM20 million (2005: RM15 million) which was recognised during the current quarter. </t>
  </si>
  <si>
    <t>Carrying Amount of Revalued Assets</t>
  </si>
  <si>
    <t>There has been no revaluation of property, plant and equipment during the current quarter and financial year.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</si>
</sst>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00_);\(&quot;RM&quot;#,##0.00\)"/>
    <numFmt numFmtId="173" formatCode="_(&quot;RM&quot;* #,##0_);_(&quot;RM&quot;* \(#,##0\);_(&quot;RM&quot;* &quot;-&quot;_);_(@_)"/>
    <numFmt numFmtId="174" formatCode="_(&quot;RM&quot;* #,##0.00_);_(&quot;RM&quot;* \(#,##0.00\);_(&quot;RM&quot;* &quot;-&quot;??_);_(@_)"/>
    <numFmt numFmtId="175" formatCode="0.0%"/>
    <numFmt numFmtId="176" formatCode="#,##0.0_);\(#,##0.0\)"/>
    <numFmt numFmtId="177" formatCode="_(* #,##0_);_(* \(#,##0\);_(* &quot;-&quot;??_);_(@_)"/>
    <numFmt numFmtId="178" formatCode="_(* #,##0.0_);_(* \(#,##0.0\);_(* &quot;-&quot;??_);_(@_)"/>
    <numFmt numFmtId="179" formatCode="dd/mmm/yyyy"/>
    <numFmt numFmtId="180" formatCode="#,##0;\(#,##0\)"/>
    <numFmt numFmtId="181" formatCode="0.0"/>
    <numFmt numFmtId="182" formatCode="#,##0.0;\-#,##0.0"/>
    <numFmt numFmtId="183" formatCode="0.000"/>
    <numFmt numFmtId="184" formatCode="_(* #,##0.000_);_(* \(#,##0.000\);_(* &quot;-&quot;??_);_(@_)"/>
    <numFmt numFmtId="185" formatCode="[$-409]mmm\-yy;@"/>
    <numFmt numFmtId="186" formatCode="_-* #,##0.00000000_-;\-* #,##0.00000000_-;_-* &quot;-&quot;????????_-;_-@_-"/>
  </numFmts>
  <fonts count="39">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sz val="10"/>
      <color indexed="8"/>
      <name val="Times New Roman"/>
      <family val="1"/>
    </font>
    <font>
      <b/>
      <sz val="11"/>
      <name val="Times New Roman"/>
      <family val="1"/>
    </font>
    <font>
      <b/>
      <u val="single"/>
      <sz val="16"/>
      <name val="Times New Roman"/>
      <family val="1"/>
    </font>
    <font>
      <b/>
      <sz val="13"/>
      <name val="Times New Roman"/>
      <family val="1"/>
    </font>
    <font>
      <sz val="15"/>
      <name val="Times New Roman"/>
      <family val="0"/>
    </font>
    <font>
      <b/>
      <sz val="15"/>
      <name val="Times New Roman"/>
      <family val="1"/>
    </font>
    <font>
      <b/>
      <sz val="15"/>
      <color indexed="8"/>
      <name val="Times New Roman"/>
      <family val="1"/>
    </font>
    <font>
      <sz val="15"/>
      <name val="Arial"/>
      <family val="0"/>
    </font>
    <font>
      <b/>
      <sz val="15"/>
      <name val="Arial"/>
      <family val="0"/>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572">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1" fillId="0" borderId="0" xfId="0" applyNumberFormat="1" applyFont="1" applyFill="1" applyAlignment="1">
      <alignment horizontal="justify" wrapText="1"/>
    </xf>
    <xf numFmtId="38" fontId="12" fillId="0" borderId="0" xfId="0" applyNumberFormat="1" applyFont="1" applyFill="1" applyAlignment="1">
      <alignment/>
    </xf>
    <xf numFmtId="37" fontId="17" fillId="0" borderId="0" xfId="0" applyNumberFormat="1" applyFont="1" applyFill="1" applyAlignment="1">
      <alignment/>
    </xf>
    <xf numFmtId="37" fontId="19"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5" fillId="0" borderId="0" xfId="0" applyNumberFormat="1" applyFont="1" applyFill="1" applyAlignment="1">
      <alignment horizontal="center"/>
    </xf>
    <xf numFmtId="37" fontId="25" fillId="0" borderId="0" xfId="0" applyNumberFormat="1" applyFont="1" applyFill="1" applyAlignment="1">
      <alignment horizontal="right"/>
    </xf>
    <xf numFmtId="37" fontId="26" fillId="0" borderId="0" xfId="0" applyNumberFormat="1" applyFont="1" applyFill="1" applyAlignment="1">
      <alignment/>
    </xf>
    <xf numFmtId="179" fontId="24" fillId="0" borderId="0" xfId="0" applyNumberFormat="1" applyFont="1" applyFill="1" applyAlignment="1" quotePrefix="1">
      <alignment horizontal="center"/>
    </xf>
    <xf numFmtId="37" fontId="27" fillId="0" borderId="0" xfId="0" applyNumberFormat="1" applyFont="1" applyFill="1" applyAlignment="1">
      <alignment horizontal="center"/>
    </xf>
    <xf numFmtId="37" fontId="28"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79" fontId="24" fillId="0" borderId="0" xfId="0" applyNumberFormat="1" applyFont="1" applyFill="1" applyBorder="1" applyAlignment="1" quotePrefix="1">
      <alignment horizontal="right"/>
    </xf>
    <xf numFmtId="37" fontId="29" fillId="0" borderId="0" xfId="0" applyNumberFormat="1" applyFont="1" applyFill="1" applyAlignment="1">
      <alignment horizontal="left"/>
    </xf>
    <xf numFmtId="37" fontId="17" fillId="0" borderId="0" xfId="0" applyNumberFormat="1" applyFont="1" applyFill="1" applyAlignment="1">
      <alignment horizontal="center"/>
    </xf>
    <xf numFmtId="37" fontId="21" fillId="0" borderId="0" xfId="0" applyNumberFormat="1" applyFont="1" applyFill="1" applyAlignment="1">
      <alignment horizontal="center"/>
    </xf>
    <xf numFmtId="179" fontId="21" fillId="0" borderId="0" xfId="0" applyNumberFormat="1" applyFont="1" applyFill="1" applyAlignment="1" quotePrefix="1">
      <alignment horizontal="center"/>
    </xf>
    <xf numFmtId="1" fontId="21"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1" fillId="0" borderId="0" xfId="0" applyNumberFormat="1" applyFont="1" applyFill="1" applyAlignment="1">
      <alignment horizontal="center" vertical="center"/>
    </xf>
    <xf numFmtId="1" fontId="21"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77" fontId="17" fillId="0" borderId="0" xfId="0" applyNumberFormat="1" applyFont="1" applyFill="1" applyAlignment="1">
      <alignment/>
    </xf>
    <xf numFmtId="180" fontId="21" fillId="0" borderId="0" xfId="0" applyNumberFormat="1" applyFont="1" applyFill="1" applyBorder="1" applyAlignment="1" applyProtection="1">
      <alignment vertical="center"/>
      <protection locked="0"/>
    </xf>
    <xf numFmtId="180" fontId="21" fillId="0" borderId="0" xfId="0" applyNumberFormat="1" applyFont="1" applyFill="1" applyBorder="1" applyAlignment="1" applyProtection="1">
      <alignment/>
      <protection locked="0"/>
    </xf>
    <xf numFmtId="1" fontId="17" fillId="0" borderId="0" xfId="0" applyNumberFormat="1" applyFont="1" applyFill="1" applyBorder="1" applyAlignment="1" applyProtection="1">
      <alignment vertical="center"/>
      <protection locked="0"/>
    </xf>
    <xf numFmtId="37" fontId="21" fillId="0" borderId="0" xfId="0" applyNumberFormat="1" applyFont="1" applyFill="1" applyAlignment="1">
      <alignment vertical="center"/>
    </xf>
    <xf numFmtId="177" fontId="21" fillId="0" borderId="0" xfId="15" applyNumberFormat="1" applyFont="1" applyFill="1" applyBorder="1" applyAlignment="1">
      <alignment/>
    </xf>
    <xf numFmtId="177"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7" fillId="0" borderId="0" xfId="0" applyNumberFormat="1" applyFont="1" applyFill="1" applyAlignment="1">
      <alignment horizontal="left"/>
    </xf>
    <xf numFmtId="37" fontId="24"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1" fillId="0" borderId="1" xfId="0" applyNumberFormat="1" applyFont="1" applyFill="1" applyBorder="1" applyAlignment="1">
      <alignment/>
    </xf>
    <xf numFmtId="37" fontId="26" fillId="0" borderId="1" xfId="0" applyNumberFormat="1" applyFont="1" applyFill="1" applyBorder="1" applyAlignment="1">
      <alignment/>
    </xf>
    <xf numFmtId="38" fontId="12" fillId="0" borderId="0" xfId="0" applyNumberFormat="1" applyFont="1" applyFill="1" applyBorder="1" applyAlignment="1">
      <alignment/>
    </xf>
    <xf numFmtId="37" fontId="21" fillId="0" borderId="0" xfId="0" applyNumberFormat="1" applyFont="1" applyFill="1" applyAlignment="1">
      <alignment horizontal="left" vertical="center" wrapText="1"/>
    </xf>
    <xf numFmtId="43" fontId="19" fillId="0" borderId="1" xfId="15" applyFont="1" applyFill="1" applyBorder="1" applyAlignment="1">
      <alignmen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4" fillId="0" borderId="0" xfId="21" applyNumberFormat="1" applyFont="1" applyFill="1" applyAlignment="1">
      <alignment/>
      <protection/>
    </xf>
    <xf numFmtId="37" fontId="6" fillId="0" borderId="0" xfId="21" applyNumberFormat="1" applyFont="1" applyFill="1" applyAlignment="1">
      <alignment horizontal="right"/>
      <protection/>
    </xf>
    <xf numFmtId="37" fontId="21"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79" fontId="9" fillId="0" borderId="0" xfId="21" applyNumberFormat="1" applyFont="1" applyFill="1" applyAlignment="1">
      <alignment horizontal="center"/>
      <protection/>
    </xf>
    <xf numFmtId="179" fontId="9" fillId="0" borderId="2" xfId="21" applyNumberFormat="1" applyFont="1" applyFill="1" applyBorder="1" applyAlignment="1" quotePrefix="1">
      <alignment horizontal="center"/>
      <protection/>
    </xf>
    <xf numFmtId="179"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2" fillId="0" borderId="0" xfId="21" applyNumberFormat="1" applyFont="1" applyFill="1">
      <alignment/>
      <protection/>
    </xf>
    <xf numFmtId="37" fontId="19" fillId="0" borderId="0" xfId="21" applyNumberFormat="1" applyFont="1" applyFill="1">
      <alignment/>
      <protection/>
    </xf>
    <xf numFmtId="37" fontId="22"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9"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2"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2" fillId="0" borderId="3" xfId="21" applyNumberFormat="1" applyFont="1" applyFill="1" applyBorder="1">
      <alignment/>
      <protection/>
    </xf>
    <xf numFmtId="37" fontId="22"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21" fillId="0" borderId="0" xfId="21" applyNumberFormat="1" applyFont="1" applyFill="1">
      <alignment/>
      <protection/>
    </xf>
    <xf numFmtId="37" fontId="19"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2"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2" fontId="22" fillId="0" borderId="0" xfId="21" applyNumberFormat="1" applyFont="1" applyFill="1">
      <alignment/>
      <protection/>
    </xf>
    <xf numFmtId="37" fontId="21"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2" fillId="0" borderId="5" xfId="21" applyNumberFormat="1" applyFont="1" applyFill="1" applyBorder="1" applyAlignment="1">
      <alignment vertical="center"/>
      <protection/>
    </xf>
    <xf numFmtId="37" fontId="20" fillId="0" borderId="0" xfId="21" applyNumberFormat="1" applyFont="1" applyFill="1" applyBorder="1">
      <alignment/>
      <protection/>
    </xf>
    <xf numFmtId="37" fontId="0" fillId="2" borderId="0" xfId="21" applyNumberFormat="1" applyFont="1" applyAlignment="1">
      <alignment horizontal="justify" wrapText="1"/>
      <protection/>
    </xf>
    <xf numFmtId="37" fontId="8" fillId="0" borderId="2" xfId="21" applyNumberFormat="1" applyFont="1" applyFill="1" applyBorder="1" applyAlignment="1">
      <alignment vertical="center"/>
      <protection/>
    </xf>
    <xf numFmtId="37" fontId="17" fillId="0" borderId="0" xfId="21" applyNumberFormat="1" applyFont="1" applyFill="1" applyAlignment="1">
      <alignment vertical="center" wrapText="1"/>
      <protection/>
    </xf>
    <xf numFmtId="43" fontId="5" fillId="0" borderId="1" xfId="15"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vertical="center"/>
    </xf>
    <xf numFmtId="177" fontId="5" fillId="0" borderId="2" xfId="0" applyNumberFormat="1" applyFont="1" applyFill="1" applyBorder="1" applyAlignment="1">
      <alignment vertical="center"/>
    </xf>
    <xf numFmtId="177" fontId="21" fillId="0" borderId="0" xfId="0" applyNumberFormat="1" applyFont="1" applyFill="1" applyAlignment="1">
      <alignment/>
    </xf>
    <xf numFmtId="177" fontId="21" fillId="0" borderId="3" xfId="0" applyNumberFormat="1" applyFont="1" applyFill="1" applyBorder="1" applyAlignment="1">
      <alignment/>
    </xf>
    <xf numFmtId="177" fontId="21" fillId="0" borderId="0" xfId="0" applyNumberFormat="1" applyFont="1" applyFill="1" applyBorder="1" applyAlignment="1">
      <alignment/>
    </xf>
    <xf numFmtId="179" fontId="21" fillId="0" borderId="0" xfId="21" applyNumberFormat="1" applyFont="1" applyFill="1" applyBorder="1" applyAlignment="1">
      <alignment horizontal="right"/>
      <protection/>
    </xf>
    <xf numFmtId="179" fontId="21"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20" fillId="0" borderId="2" xfId="21" applyNumberFormat="1" applyFont="1" applyFill="1" applyBorder="1" applyAlignment="1">
      <alignment vertical="center"/>
      <protection/>
    </xf>
    <xf numFmtId="37" fontId="20" fillId="0" borderId="4" xfId="21" applyNumberFormat="1" applyFont="1" applyFill="1" applyBorder="1" applyAlignment="1">
      <alignment vertical="center"/>
      <protection/>
    </xf>
    <xf numFmtId="37" fontId="17" fillId="0" borderId="4" xfId="21" applyNumberFormat="1" applyFont="1" applyFill="1" applyBorder="1" applyAlignment="1">
      <alignment vertical="center"/>
      <protection/>
    </xf>
    <xf numFmtId="43" fontId="20" fillId="0" borderId="0" xfId="15" applyFont="1" applyFill="1" applyBorder="1" applyAlignment="1">
      <alignment/>
    </xf>
    <xf numFmtId="177" fontId="21" fillId="0" borderId="0" xfId="15" applyNumberFormat="1" applyFont="1" applyFill="1" applyBorder="1" applyAlignment="1">
      <alignment horizontal="right"/>
    </xf>
    <xf numFmtId="176" fontId="20" fillId="0" borderId="0" xfId="21" applyNumberFormat="1" applyFont="1" applyFill="1" applyBorder="1" applyAlignment="1">
      <alignment horizontal="right"/>
      <protection/>
    </xf>
    <xf numFmtId="177" fontId="21" fillId="0" borderId="5" xfId="15" applyNumberFormat="1" applyFont="1" applyFill="1" applyBorder="1" applyAlignment="1">
      <alignment horizontal="right" vertical="center"/>
    </xf>
    <xf numFmtId="176" fontId="20" fillId="0" borderId="5" xfId="21" applyNumberFormat="1" applyFont="1" applyFill="1" applyBorder="1" applyAlignment="1">
      <alignment horizontal="right" vertical="center"/>
      <protection/>
    </xf>
    <xf numFmtId="177" fontId="21" fillId="0" borderId="0" xfId="15" applyNumberFormat="1" applyFont="1" applyFill="1" applyBorder="1" applyAlignment="1">
      <alignment horizontal="right" vertical="center"/>
    </xf>
    <xf numFmtId="176" fontId="20" fillId="0" borderId="0" xfId="21" applyNumberFormat="1" applyFont="1" applyFill="1" applyBorder="1" applyAlignment="1">
      <alignment horizontal="right" vertical="center"/>
      <protection/>
    </xf>
    <xf numFmtId="177" fontId="9" fillId="0" borderId="1" xfId="15" applyNumberFormat="1" applyFont="1" applyFill="1" applyBorder="1" applyAlignment="1">
      <alignment horizontal="right" wrapText="1"/>
    </xf>
    <xf numFmtId="177" fontId="8" fillId="0" borderId="0" xfId="15" applyNumberFormat="1" applyFont="1" applyFill="1" applyAlignment="1">
      <alignment vertical="center"/>
    </xf>
    <xf numFmtId="177" fontId="22" fillId="0" borderId="0" xfId="15" applyNumberFormat="1" applyFont="1" applyFill="1" applyAlignment="1">
      <alignment/>
    </xf>
    <xf numFmtId="177" fontId="7" fillId="0" borderId="1" xfId="15" applyNumberFormat="1" applyFont="1" applyFill="1" applyBorder="1" applyAlignment="1">
      <alignment horizontal="right" wrapText="1"/>
    </xf>
    <xf numFmtId="177" fontId="19" fillId="0" borderId="0" xfId="15" applyNumberFormat="1" applyFont="1" applyFill="1" applyBorder="1" applyAlignment="1">
      <alignment vertical="center"/>
    </xf>
    <xf numFmtId="177" fontId="29" fillId="0" borderId="0" xfId="0" applyNumberFormat="1" applyFont="1" applyFill="1" applyAlignment="1">
      <alignment horizontal="left"/>
    </xf>
    <xf numFmtId="177" fontId="5" fillId="0" borderId="0" xfId="0" applyNumberFormat="1" applyFont="1" applyFill="1" applyAlignment="1">
      <alignment horizontal="left"/>
    </xf>
    <xf numFmtId="177" fontId="21" fillId="0" borderId="0" xfId="0" applyNumberFormat="1" applyFont="1" applyFill="1" applyAlignment="1">
      <alignment horizontal="right"/>
    </xf>
    <xf numFmtId="177" fontId="21" fillId="0" borderId="0" xfId="0" applyNumberFormat="1" applyFont="1" applyFill="1" applyBorder="1" applyAlignment="1">
      <alignment horizontal="right"/>
    </xf>
    <xf numFmtId="177" fontId="21" fillId="0" borderId="1" xfId="0" applyNumberFormat="1" applyFont="1" applyFill="1" applyBorder="1" applyAlignment="1" quotePrefix="1">
      <alignment horizontal="right"/>
    </xf>
    <xf numFmtId="177" fontId="21" fillId="0" borderId="0" xfId="0" applyNumberFormat="1" applyFont="1" applyFill="1" applyAlignment="1" quotePrefix="1">
      <alignment horizontal="right"/>
    </xf>
    <xf numFmtId="177" fontId="5" fillId="0" borderId="2" xfId="0" applyNumberFormat="1" applyFont="1" applyFill="1" applyBorder="1" applyAlignment="1">
      <alignment horizontal="right"/>
    </xf>
    <xf numFmtId="177" fontId="8" fillId="0" borderId="0" xfId="0" applyNumberFormat="1" applyFont="1" applyFill="1" applyAlignment="1">
      <alignment/>
    </xf>
    <xf numFmtId="43" fontId="21" fillId="0" borderId="1" xfId="15" applyFont="1" applyFill="1" applyBorder="1" applyAlignment="1">
      <alignment horizontal="right" vertical="center"/>
    </xf>
    <xf numFmtId="177" fontId="31" fillId="0" borderId="1" xfId="15" applyNumberFormat="1" applyFont="1" applyFill="1" applyBorder="1" applyAlignment="1">
      <alignment horizontal="right" wrapText="1"/>
    </xf>
    <xf numFmtId="177" fontId="21" fillId="0" borderId="0" xfId="15" applyNumberFormat="1" applyFont="1" applyFill="1" applyBorder="1" applyAlignment="1" quotePrefix="1">
      <alignment horizontal="right"/>
    </xf>
    <xf numFmtId="177" fontId="21" fillId="0" borderId="0" xfId="15" applyNumberFormat="1" applyFont="1" applyFill="1" applyAlignment="1">
      <alignment horizontal="center"/>
    </xf>
    <xf numFmtId="177" fontId="5" fillId="0" borderId="2" xfId="15" applyNumberFormat="1" applyFont="1" applyFill="1" applyBorder="1" applyAlignment="1" quotePrefix="1">
      <alignment horizontal="right"/>
    </xf>
    <xf numFmtId="177" fontId="5" fillId="0" borderId="0" xfId="15" applyNumberFormat="1" applyFont="1" applyFill="1" applyAlignment="1">
      <alignment horizontal="center"/>
    </xf>
    <xf numFmtId="177" fontId="17" fillId="0" borderId="0" xfId="15" applyNumberFormat="1" applyFont="1" applyFill="1" applyBorder="1" applyAlignment="1">
      <alignment/>
    </xf>
    <xf numFmtId="177" fontId="5" fillId="0" borderId="0" xfId="15" applyNumberFormat="1" applyFont="1" applyFill="1" applyBorder="1" applyAlignment="1">
      <alignment vertical="center"/>
    </xf>
    <xf numFmtId="177" fontId="5" fillId="0" borderId="0" xfId="15" applyNumberFormat="1" applyFont="1" applyFill="1" applyBorder="1" applyAlignment="1">
      <alignment/>
    </xf>
    <xf numFmtId="177" fontId="21" fillId="0" borderId="4" xfId="15" applyNumberFormat="1" applyFont="1" applyFill="1" applyBorder="1" applyAlignment="1">
      <alignment vertical="center"/>
    </xf>
    <xf numFmtId="177" fontId="5" fillId="0" borderId="4" xfId="15" applyNumberFormat="1" applyFont="1" applyFill="1" applyBorder="1" applyAlignment="1">
      <alignment vertical="center"/>
    </xf>
    <xf numFmtId="177" fontId="5" fillId="0" borderId="0" xfId="15" applyNumberFormat="1" applyFont="1" applyFill="1" applyBorder="1" applyAlignment="1" quotePrefix="1">
      <alignment horizontal="right"/>
    </xf>
    <xf numFmtId="177" fontId="20" fillId="0" borderId="0" xfId="15" applyNumberFormat="1" applyFont="1" applyFill="1" applyBorder="1" applyAlignment="1">
      <alignment/>
    </xf>
    <xf numFmtId="177" fontId="22" fillId="0" borderId="0" xfId="15" applyNumberFormat="1" applyFont="1" applyFill="1" applyBorder="1" applyAlignment="1">
      <alignment/>
    </xf>
    <xf numFmtId="177" fontId="5" fillId="0" borderId="0" xfId="0" applyNumberFormat="1" applyFont="1" applyFill="1" applyBorder="1" applyAlignment="1">
      <alignment horizontal="center"/>
    </xf>
    <xf numFmtId="177" fontId="5" fillId="0" borderId="2" xfId="15" applyNumberFormat="1" applyFont="1" applyFill="1" applyBorder="1" applyAlignment="1">
      <alignment vertical="center"/>
    </xf>
    <xf numFmtId="38" fontId="11" fillId="0" borderId="0" xfId="0" applyNumberFormat="1" applyFont="1" applyFill="1" applyAlignment="1">
      <alignment wrapText="1"/>
    </xf>
    <xf numFmtId="38" fontId="11" fillId="0" borderId="0" xfId="0" applyNumberFormat="1" applyFont="1" applyFill="1" applyAlignment="1">
      <alignment/>
    </xf>
    <xf numFmtId="38" fontId="12" fillId="0" borderId="1" xfId="0" applyNumberFormat="1" applyFont="1" applyFill="1" applyBorder="1" applyAlignment="1" quotePrefix="1">
      <alignment/>
    </xf>
    <xf numFmtId="38" fontId="11" fillId="0" borderId="1" xfId="0" applyNumberFormat="1" applyFont="1" applyFill="1" applyBorder="1" applyAlignment="1">
      <alignment/>
    </xf>
    <xf numFmtId="38" fontId="11" fillId="0" borderId="0" xfId="0" applyNumberFormat="1" applyFont="1" applyFill="1" applyBorder="1" applyAlignment="1">
      <alignment/>
    </xf>
    <xf numFmtId="38" fontId="11" fillId="0" borderId="0" xfId="0" applyNumberFormat="1" applyFont="1" applyFill="1" applyAlignment="1">
      <alignment horizontal="left"/>
    </xf>
    <xf numFmtId="38" fontId="11" fillId="0" borderId="0" xfId="0" applyNumberFormat="1" applyFont="1" applyFill="1" applyAlignment="1" quotePrefix="1">
      <alignment horizontal="center"/>
    </xf>
    <xf numFmtId="38" fontId="32" fillId="0" borderId="0" xfId="0" applyNumberFormat="1" applyFont="1" applyFill="1" applyAlignment="1">
      <alignment/>
    </xf>
    <xf numFmtId="177" fontId="11" fillId="0" borderId="0" xfId="15" applyNumberFormat="1" applyFont="1" applyBorder="1" applyAlignment="1">
      <alignment/>
    </xf>
    <xf numFmtId="177" fontId="33" fillId="0" borderId="1" xfId="15" applyNumberFormat="1" applyFont="1" applyFill="1" applyBorder="1" applyAlignment="1">
      <alignment horizontal="right" wrapText="1"/>
    </xf>
    <xf numFmtId="43" fontId="21" fillId="0" borderId="0" xfId="15" applyFont="1" applyFill="1" applyBorder="1" applyAlignment="1">
      <alignment horizontal="right"/>
    </xf>
    <xf numFmtId="43" fontId="21" fillId="0" borderId="0" xfId="15" applyFont="1" applyFill="1" applyAlignment="1" quotePrefix="1">
      <alignment horizontal="right"/>
    </xf>
    <xf numFmtId="43" fontId="5" fillId="0" borderId="2" xfId="15" applyFont="1" applyFill="1" applyBorder="1" applyAlignment="1">
      <alignment horizontal="right"/>
    </xf>
    <xf numFmtId="43" fontId="17" fillId="0" borderId="0" xfId="0" applyNumberFormat="1" applyFont="1" applyFill="1" applyAlignment="1">
      <alignment/>
    </xf>
    <xf numFmtId="2" fontId="34" fillId="0" borderId="0" xfId="22" applyNumberFormat="1" applyFont="1" applyFill="1" applyAlignment="1">
      <alignment vertical="center"/>
      <protection/>
    </xf>
    <xf numFmtId="49" fontId="35" fillId="0" borderId="0" xfId="22" applyNumberFormat="1" applyFont="1" applyFill="1" applyBorder="1" applyAlignment="1">
      <alignment horizontal="center"/>
      <protection/>
    </xf>
    <xf numFmtId="183" fontId="34" fillId="0" borderId="0" xfId="22" applyNumberFormat="1" applyFont="1" applyFill="1" applyBorder="1">
      <alignment/>
      <protection/>
    </xf>
    <xf numFmtId="1" fontId="34" fillId="0" borderId="0" xfId="22" applyNumberFormat="1" applyFont="1" applyFill="1" applyBorder="1" applyProtection="1">
      <alignment/>
      <protection locked="0"/>
    </xf>
    <xf numFmtId="180" fontId="35" fillId="0" borderId="0" xfId="22" applyNumberFormat="1" applyFont="1" applyFill="1" applyBorder="1" applyAlignment="1" applyProtection="1">
      <alignment horizontal="right"/>
      <protection locked="0"/>
    </xf>
    <xf numFmtId="43" fontId="35" fillId="0" borderId="0" xfId="15" applyFont="1" applyFill="1" applyBorder="1" applyAlignment="1" applyProtection="1">
      <alignment horizontal="right"/>
      <protection locked="0"/>
    </xf>
    <xf numFmtId="2" fontId="34" fillId="0" borderId="0" xfId="22" applyNumberFormat="1" applyFont="1" applyFill="1" applyBorder="1">
      <alignment/>
      <protection/>
    </xf>
    <xf numFmtId="43" fontId="35" fillId="0" borderId="0" xfId="15" applyFont="1" applyFill="1" applyBorder="1" applyAlignment="1" applyProtection="1">
      <alignment horizontal="right" vertical="center"/>
      <protection locked="0"/>
    </xf>
    <xf numFmtId="43" fontId="34" fillId="0" borderId="0" xfId="15" applyFont="1" applyFill="1" applyBorder="1" applyAlignment="1" applyProtection="1">
      <alignment horizontal="right" vertical="center"/>
      <protection locked="0"/>
    </xf>
    <xf numFmtId="43" fontId="35" fillId="0" borderId="1" xfId="15" applyFont="1" applyFill="1" applyBorder="1" applyAlignment="1" applyProtection="1">
      <alignment horizontal="right"/>
      <protection locked="0"/>
    </xf>
    <xf numFmtId="49" fontId="35" fillId="0" borderId="0" xfId="22" applyNumberFormat="1" applyFont="1" applyFill="1" applyBorder="1" applyAlignment="1" quotePrefix="1">
      <alignment horizontal="center"/>
      <protection/>
    </xf>
    <xf numFmtId="1" fontId="34" fillId="0" borderId="0" xfId="0" applyNumberFormat="1" applyFont="1" applyFill="1" applyBorder="1" applyAlignment="1" applyProtection="1">
      <alignment/>
      <protection locked="0"/>
    </xf>
    <xf numFmtId="1" fontId="35" fillId="0" borderId="0" xfId="22" applyNumberFormat="1" applyFont="1" applyFill="1" applyBorder="1" applyAlignment="1" applyProtection="1">
      <alignment horizontal="left"/>
      <protection locked="0"/>
    </xf>
    <xf numFmtId="37" fontId="34" fillId="0" borderId="0" xfId="22" applyNumberFormat="1" applyFont="1" applyFill="1" applyBorder="1" applyAlignment="1" applyProtection="1">
      <alignment horizontal="right"/>
      <protection locked="0"/>
    </xf>
    <xf numFmtId="180" fontId="34" fillId="0" borderId="0" xfId="22" applyNumberFormat="1" applyFont="1" applyFill="1" applyBorder="1" applyAlignment="1" applyProtection="1">
      <alignment horizontal="right"/>
      <protection locked="0"/>
    </xf>
    <xf numFmtId="183" fontId="34" fillId="0" borderId="0" xfId="22" applyNumberFormat="1" applyFont="1" applyFill="1" applyBorder="1" quotePrefix="1">
      <alignment/>
      <protection/>
    </xf>
    <xf numFmtId="37" fontId="34" fillId="0" borderId="0" xfId="22" applyNumberFormat="1" applyFont="1" applyFill="1" applyBorder="1" applyAlignment="1">
      <alignment horizontal="right"/>
      <protection/>
    </xf>
    <xf numFmtId="37" fontId="35" fillId="0" borderId="0" xfId="22" applyNumberFormat="1" applyFont="1" applyFill="1" applyBorder="1" applyAlignment="1" applyProtection="1">
      <alignment horizontal="right"/>
      <protection locked="0"/>
    </xf>
    <xf numFmtId="1" fontId="34" fillId="0" borderId="0" xfId="0" applyNumberFormat="1" applyFont="1" applyFill="1" applyBorder="1" applyAlignment="1" applyProtection="1">
      <alignment horizontal="left"/>
      <protection locked="0"/>
    </xf>
    <xf numFmtId="1" fontId="34" fillId="0" borderId="0" xfId="22" applyNumberFormat="1" applyFont="1" applyFill="1" applyBorder="1" applyAlignment="1" applyProtection="1">
      <alignment horizontal="left"/>
      <protection locked="0"/>
    </xf>
    <xf numFmtId="1" fontId="34" fillId="0" borderId="0" xfId="0" applyNumberFormat="1" applyFont="1" applyFill="1" applyBorder="1" applyAlignment="1" applyProtection="1" quotePrefix="1">
      <alignment horizontal="left"/>
      <protection locked="0"/>
    </xf>
    <xf numFmtId="1" fontId="34" fillId="0" borderId="0" xfId="0" applyNumberFormat="1" applyFont="1" applyFill="1" applyBorder="1" applyAlignment="1" applyProtection="1">
      <alignment/>
      <protection locked="0"/>
    </xf>
    <xf numFmtId="1" fontId="34" fillId="0" borderId="0" xfId="0" applyNumberFormat="1" applyFont="1" applyFill="1" applyBorder="1" applyAlignment="1" applyProtection="1" quotePrefix="1">
      <alignment/>
      <protection locked="0"/>
    </xf>
    <xf numFmtId="177" fontId="34" fillId="0" borderId="0" xfId="15" applyNumberFormat="1" applyFont="1" applyFill="1" applyBorder="1" applyAlignment="1">
      <alignment horizontal="right"/>
    </xf>
    <xf numFmtId="177" fontId="21" fillId="0" borderId="4" xfId="0" applyNumberFormat="1" applyFont="1" applyFill="1" applyBorder="1" applyAlignment="1">
      <alignment vertical="center"/>
    </xf>
    <xf numFmtId="177" fontId="5" fillId="0" borderId="1" xfId="0" applyNumberFormat="1" applyFont="1" applyFill="1" applyBorder="1" applyAlignment="1">
      <alignment vertical="center"/>
    </xf>
    <xf numFmtId="177" fontId="5" fillId="0" borderId="3" xfId="0" applyNumberFormat="1" applyFont="1" applyFill="1" applyBorder="1" applyAlignment="1">
      <alignment/>
    </xf>
    <xf numFmtId="37" fontId="17" fillId="0" borderId="0" xfId="0" applyNumberFormat="1" applyFont="1" applyFill="1" applyBorder="1" applyAlignment="1">
      <alignment horizontal="center"/>
    </xf>
    <xf numFmtId="37" fontId="17" fillId="0" borderId="0" xfId="0" applyNumberFormat="1" applyFont="1" applyFill="1" applyBorder="1" applyAlignment="1">
      <alignment horizontal="left"/>
    </xf>
    <xf numFmtId="49" fontId="35" fillId="0" borderId="0" xfId="22" applyNumberFormat="1" applyFont="1" applyFill="1" applyAlignment="1">
      <alignment horizontal="center"/>
      <protection/>
    </xf>
    <xf numFmtId="1" fontId="34" fillId="0" borderId="0" xfId="22" applyNumberFormat="1" applyFont="1" applyFill="1" applyAlignment="1" applyProtection="1">
      <alignment horizontal="left"/>
      <protection locked="0"/>
    </xf>
    <xf numFmtId="1" fontId="35" fillId="0" borderId="0" xfId="22" applyNumberFormat="1" applyFont="1" applyFill="1" applyBorder="1" applyProtection="1">
      <alignment/>
      <protection locked="0"/>
    </xf>
    <xf numFmtId="181" fontId="34" fillId="0" borderId="0" xfId="22" applyNumberFormat="1" applyFont="1" applyFill="1" applyBorder="1" applyProtection="1">
      <alignment/>
      <protection locked="0"/>
    </xf>
    <xf numFmtId="181" fontId="34" fillId="0" borderId="0" xfId="22" applyNumberFormat="1" applyFont="1" applyFill="1" applyProtection="1">
      <alignment/>
      <protection locked="0"/>
    </xf>
    <xf numFmtId="2" fontId="34" fillId="0" borderId="0" xfId="22" applyNumberFormat="1" applyFont="1" applyFill="1">
      <alignment/>
      <protection/>
    </xf>
    <xf numFmtId="37" fontId="36" fillId="0" borderId="0" xfId="0" applyNumberFormat="1" applyFont="1" applyFill="1" applyAlignment="1">
      <alignment horizontal="left"/>
    </xf>
    <xf numFmtId="37" fontId="36" fillId="0" borderId="0" xfId="0" applyNumberFormat="1" applyFont="1" applyFill="1" applyAlignment="1">
      <alignment horizontal="center"/>
    </xf>
    <xf numFmtId="49" fontId="35" fillId="0" borderId="0" xfId="22" applyNumberFormat="1" applyFont="1" applyFill="1" applyAlignment="1">
      <alignment horizontal="left"/>
      <protection/>
    </xf>
    <xf numFmtId="181" fontId="34" fillId="0" borderId="0" xfId="22" applyNumberFormat="1" applyFont="1" applyFill="1" applyBorder="1" applyAlignment="1" applyProtection="1">
      <alignment/>
      <protection locked="0"/>
    </xf>
    <xf numFmtId="181" fontId="34" fillId="0" borderId="0" xfId="22" applyNumberFormat="1" applyFont="1" applyFill="1" applyAlignment="1" applyProtection="1">
      <alignment/>
      <protection locked="0"/>
    </xf>
    <xf numFmtId="1" fontId="35" fillId="0" borderId="0" xfId="22" applyNumberFormat="1" applyFont="1" applyFill="1" applyBorder="1" applyAlignment="1" applyProtection="1">
      <alignment/>
      <protection locked="0"/>
    </xf>
    <xf numFmtId="37" fontId="35" fillId="0" borderId="0" xfId="0" applyNumberFormat="1" applyFont="1" applyFill="1" applyAlignment="1">
      <alignment horizontal="left"/>
    </xf>
    <xf numFmtId="0" fontId="34" fillId="0" borderId="0" xfId="22" applyFont="1" applyFill="1" applyBorder="1">
      <alignment/>
      <protection/>
    </xf>
    <xf numFmtId="37" fontId="35" fillId="0" borderId="0" xfId="0" applyNumberFormat="1" applyFont="1" applyFill="1" applyAlignment="1">
      <alignment horizontal="center"/>
    </xf>
    <xf numFmtId="2" fontId="35" fillId="0" borderId="0" xfId="22" applyNumberFormat="1" applyFont="1" applyFill="1" applyBorder="1">
      <alignment/>
      <protection/>
    </xf>
    <xf numFmtId="181" fontId="35" fillId="0" borderId="0" xfId="22" applyNumberFormat="1" applyFont="1" applyFill="1" applyBorder="1" applyProtection="1">
      <alignment/>
      <protection locked="0"/>
    </xf>
    <xf numFmtId="49" fontId="35" fillId="0" borderId="0" xfId="22" applyNumberFormat="1" applyFont="1" applyFill="1" applyBorder="1" applyAlignment="1">
      <alignment horizontal="left"/>
      <protection/>
    </xf>
    <xf numFmtId="1" fontId="35" fillId="0" borderId="0" xfId="22" applyNumberFormat="1" applyFont="1" applyFill="1" applyBorder="1" applyAlignment="1" applyProtection="1">
      <alignment horizontal="left"/>
      <protection locked="0"/>
    </xf>
    <xf numFmtId="1" fontId="34" fillId="0" borderId="0" xfId="22" applyNumberFormat="1" applyFont="1" applyFill="1" applyBorder="1" applyAlignment="1" applyProtection="1">
      <alignment horizontal="justify" vertical="top" wrapText="1"/>
      <protection locked="0"/>
    </xf>
    <xf numFmtId="37" fontId="37" fillId="0" borderId="0" xfId="0" applyNumberFormat="1" applyFont="1" applyFill="1" applyAlignment="1">
      <alignment horizontal="justify" vertical="top" wrapText="1"/>
    </xf>
    <xf numFmtId="2" fontId="35" fillId="0" borderId="0" xfId="22" applyNumberFormat="1" applyFont="1" applyFill="1" applyBorder="1" applyAlignment="1">
      <alignment horizontal="center"/>
      <protection/>
    </xf>
    <xf numFmtId="2" fontId="34" fillId="0" borderId="0" xfId="22" applyNumberFormat="1" applyFont="1" applyFill="1" applyBorder="1">
      <alignment/>
      <protection/>
    </xf>
    <xf numFmtId="180" fontId="35" fillId="0" borderId="0" xfId="22" applyNumberFormat="1" applyFont="1" applyFill="1" applyBorder="1" applyAlignment="1">
      <alignment horizontal="right"/>
      <protection/>
    </xf>
    <xf numFmtId="180" fontId="34" fillId="0" borderId="0" xfId="22" applyNumberFormat="1" applyFont="1" applyFill="1" applyBorder="1" applyAlignment="1">
      <alignment horizontal="right"/>
      <protection/>
    </xf>
    <xf numFmtId="49" fontId="34" fillId="0" borderId="0" xfId="22" applyNumberFormat="1" applyFont="1" applyFill="1" applyBorder="1" applyAlignment="1">
      <alignment horizontal="center"/>
      <protection/>
    </xf>
    <xf numFmtId="2" fontId="35" fillId="0" borderId="0" xfId="22" applyNumberFormat="1" applyFont="1" applyFill="1" applyBorder="1">
      <alignment/>
      <protection/>
    </xf>
    <xf numFmtId="49" fontId="35" fillId="0" borderId="0" xfId="22" applyNumberFormat="1" applyFont="1" applyFill="1" applyBorder="1" applyAlignment="1">
      <alignment horizontal="center" vertical="top"/>
      <protection/>
    </xf>
    <xf numFmtId="2" fontId="34" fillId="0" borderId="0" xfId="22" applyNumberFormat="1" applyFont="1" applyFill="1" applyBorder="1" applyAlignment="1">
      <alignment vertical="top"/>
      <protection/>
    </xf>
    <xf numFmtId="49" fontId="34" fillId="0" borderId="0" xfId="22" applyNumberFormat="1" applyFont="1" applyFill="1" applyBorder="1" applyAlignment="1">
      <alignment horizontal="center" vertical="top"/>
      <protection/>
    </xf>
    <xf numFmtId="1" fontId="35" fillId="0" borderId="0" xfId="22" applyNumberFormat="1" applyFont="1" applyFill="1" applyProtection="1">
      <alignment/>
      <protection locked="0"/>
    </xf>
    <xf numFmtId="1" fontId="34" fillId="0" borderId="0" xfId="22" applyNumberFormat="1" applyFont="1" applyFill="1" applyProtection="1">
      <alignment/>
      <protection locked="0"/>
    </xf>
    <xf numFmtId="180" fontId="34" fillId="0" borderId="0" xfId="22" applyNumberFormat="1" applyFont="1" applyFill="1" applyAlignment="1" applyProtection="1">
      <alignment horizontal="right"/>
      <protection locked="0"/>
    </xf>
    <xf numFmtId="49" fontId="35" fillId="0" borderId="0" xfId="22" applyNumberFormat="1" applyFont="1" applyFill="1" applyAlignment="1">
      <alignment horizontal="center" vertical="center"/>
      <protection/>
    </xf>
    <xf numFmtId="177" fontId="34" fillId="0" borderId="0" xfId="15" applyNumberFormat="1" applyFont="1" applyFill="1" applyAlignment="1">
      <alignment/>
    </xf>
    <xf numFmtId="2" fontId="34" fillId="0" borderId="0" xfId="22" applyNumberFormat="1" applyFont="1" applyFill="1">
      <alignment/>
      <protection/>
    </xf>
    <xf numFmtId="177" fontId="35" fillId="0" borderId="1" xfId="15" applyNumberFormat="1" applyFont="1" applyFill="1" applyBorder="1" applyAlignment="1">
      <alignment horizontal="right" wrapText="1"/>
    </xf>
    <xf numFmtId="177" fontId="35" fillId="0" borderId="0" xfId="15" applyNumberFormat="1" applyFont="1" applyFill="1" applyAlignment="1" quotePrefix="1">
      <alignment/>
    </xf>
    <xf numFmtId="177" fontId="35" fillId="0" borderId="6" xfId="15" applyNumberFormat="1" applyFont="1" applyFill="1" applyBorder="1" applyAlignment="1">
      <alignment horizontal="right" wrapText="1"/>
    </xf>
    <xf numFmtId="177" fontId="35" fillId="0" borderId="0" xfId="15" applyNumberFormat="1" applyFont="1" applyFill="1" applyAlignment="1">
      <alignment horizontal="center" wrapText="1"/>
    </xf>
    <xf numFmtId="177" fontId="35" fillId="0" borderId="0" xfId="15" applyNumberFormat="1" applyFont="1" applyFill="1" applyAlignment="1">
      <alignment horizontal="center"/>
    </xf>
    <xf numFmtId="177" fontId="35" fillId="0" borderId="0" xfId="15" applyNumberFormat="1" applyFont="1" applyFill="1" applyAlignment="1">
      <alignment/>
    </xf>
    <xf numFmtId="177" fontId="34" fillId="0" borderId="0" xfId="15" applyNumberFormat="1" applyFont="1" applyFill="1" applyAlignment="1">
      <alignment vertical="center"/>
    </xf>
    <xf numFmtId="177" fontId="34" fillId="0" borderId="5" xfId="15" applyNumberFormat="1" applyFont="1" applyFill="1" applyBorder="1" applyAlignment="1">
      <alignment/>
    </xf>
    <xf numFmtId="37" fontId="37" fillId="0" borderId="0" xfId="0" applyNumberFormat="1" applyFont="1" applyFill="1" applyAlignment="1">
      <alignment wrapText="1"/>
    </xf>
    <xf numFmtId="178" fontId="34" fillId="0" borderId="0" xfId="15" applyNumberFormat="1" applyFont="1" applyFill="1" applyAlignment="1">
      <alignment/>
    </xf>
    <xf numFmtId="49" fontId="34" fillId="0" borderId="0" xfId="22" applyNumberFormat="1" applyFont="1" applyFill="1" applyAlignment="1">
      <alignment horizontal="center"/>
      <protection/>
    </xf>
    <xf numFmtId="177" fontId="34" fillId="0" borderId="3" xfId="15" applyNumberFormat="1" applyFont="1" applyFill="1" applyBorder="1" applyAlignment="1">
      <alignment vertical="center"/>
    </xf>
    <xf numFmtId="177" fontId="35" fillId="0" borderId="0" xfId="15" applyNumberFormat="1" applyFont="1" applyFill="1" applyAlignment="1">
      <alignment vertical="center"/>
    </xf>
    <xf numFmtId="177" fontId="34" fillId="0" borderId="2" xfId="15" applyNumberFormat="1" applyFont="1" applyFill="1" applyBorder="1" applyAlignment="1">
      <alignment vertical="center"/>
    </xf>
    <xf numFmtId="177" fontId="34" fillId="0" borderId="0" xfId="15" applyNumberFormat="1" applyFont="1" applyFill="1" applyBorder="1" applyAlignment="1">
      <alignment vertical="center"/>
    </xf>
    <xf numFmtId="177" fontId="35" fillId="0" borderId="0" xfId="15" applyNumberFormat="1" applyFont="1" applyFill="1" applyBorder="1" applyAlignment="1">
      <alignment vertical="center"/>
    </xf>
    <xf numFmtId="177" fontId="34" fillId="0" borderId="0" xfId="15" applyNumberFormat="1" applyFont="1" applyFill="1" applyBorder="1" applyAlignment="1">
      <alignment/>
    </xf>
    <xf numFmtId="177" fontId="35" fillId="0" borderId="0" xfId="15" applyNumberFormat="1" applyFont="1" applyFill="1" applyBorder="1" applyAlignment="1">
      <alignment/>
    </xf>
    <xf numFmtId="177" fontId="37" fillId="0" borderId="0" xfId="15" applyNumberFormat="1" applyFont="1" applyFill="1" applyAlignment="1">
      <alignment/>
    </xf>
    <xf numFmtId="177" fontId="35" fillId="0" borderId="6" xfId="15" applyNumberFormat="1" applyFont="1" applyFill="1" applyBorder="1" applyAlignment="1" quotePrefix="1">
      <alignment horizontal="right" wrapText="1"/>
    </xf>
    <xf numFmtId="37" fontId="34" fillId="0" borderId="0" xfId="0" applyNumberFormat="1" applyFont="1" applyFill="1" applyBorder="1" applyAlignment="1">
      <alignment horizontal="justify" vertical="top" wrapText="1"/>
    </xf>
    <xf numFmtId="2" fontId="34" fillId="0" borderId="0" xfId="22" applyNumberFormat="1" applyFont="1" applyFill="1" applyBorder="1" applyAlignment="1">
      <alignment horizontal="center" vertical="top"/>
      <protection/>
    </xf>
    <xf numFmtId="37" fontId="37" fillId="0" borderId="0" xfId="0" applyNumberFormat="1" applyFont="1" applyFill="1" applyAlignment="1">
      <alignment horizontal="justify" wrapText="1"/>
    </xf>
    <xf numFmtId="37" fontId="34" fillId="0" borderId="0" xfId="0" applyNumberFormat="1" applyFont="1" applyFill="1" applyAlignment="1">
      <alignment horizontal="justify" vertical="top" wrapText="1"/>
    </xf>
    <xf numFmtId="37" fontId="35" fillId="0" borderId="0" xfId="0" applyNumberFormat="1" applyFont="1" applyFill="1" applyAlignment="1">
      <alignment horizontal="center" vertical="top" wrapText="1"/>
    </xf>
    <xf numFmtId="1" fontId="34" fillId="0" borderId="0" xfId="0" applyNumberFormat="1" applyFont="1" applyFill="1" applyBorder="1" applyAlignment="1" applyProtection="1">
      <alignment horizontal="justify" wrapText="1"/>
      <protection locked="0"/>
    </xf>
    <xf numFmtId="37" fontId="35" fillId="0" borderId="0" xfId="15" applyNumberFormat="1" applyFont="1" applyFill="1" applyBorder="1" applyAlignment="1" applyProtection="1">
      <alignment horizontal="right"/>
      <protection locked="0"/>
    </xf>
    <xf numFmtId="37" fontId="34" fillId="0" borderId="0" xfId="22" applyNumberFormat="1" applyFont="1" applyFill="1" applyBorder="1" applyAlignment="1" applyProtection="1">
      <alignment horizontal="right"/>
      <protection locked="0"/>
    </xf>
    <xf numFmtId="37" fontId="34" fillId="0" borderId="0" xfId="22" applyNumberFormat="1" applyFont="1" applyFill="1" applyBorder="1">
      <alignment/>
      <protection/>
    </xf>
    <xf numFmtId="49" fontId="34" fillId="0" borderId="0" xfId="22" applyNumberFormat="1" applyFont="1" applyFill="1" applyBorder="1" applyAlignment="1" quotePrefix="1">
      <alignment horizontal="center" vertical="top"/>
      <protection/>
    </xf>
    <xf numFmtId="2" fontId="34" fillId="0" borderId="0" xfId="22" applyNumberFormat="1" applyFont="1" applyFill="1" applyBorder="1" applyAlignment="1">
      <alignment/>
      <protection/>
    </xf>
    <xf numFmtId="37" fontId="35" fillId="0" borderId="0" xfId="22" applyNumberFormat="1" applyFont="1" applyFill="1" applyBorder="1" applyProtection="1">
      <alignment/>
      <protection locked="0"/>
    </xf>
    <xf numFmtId="37" fontId="34" fillId="0" borderId="0" xfId="22" applyNumberFormat="1" applyFont="1" applyFill="1" applyBorder="1" applyProtection="1">
      <alignment/>
      <protection locked="0"/>
    </xf>
    <xf numFmtId="180" fontId="34" fillId="0" borderId="0" xfId="22" applyNumberFormat="1" applyFont="1" applyFill="1" applyBorder="1" applyAlignment="1">
      <alignment horizontal="right"/>
      <protection/>
    </xf>
    <xf numFmtId="2" fontId="35" fillId="0" borderId="0" xfId="22" applyNumberFormat="1" applyFont="1" applyFill="1">
      <alignment/>
      <protection/>
    </xf>
    <xf numFmtId="1" fontId="34" fillId="0" borderId="0" xfId="22" applyNumberFormat="1" applyFont="1" applyFill="1" applyBorder="1" applyAlignment="1" applyProtection="1">
      <alignment horizontal="left"/>
      <protection locked="0"/>
    </xf>
    <xf numFmtId="37" fontId="34" fillId="0" borderId="0" xfId="0" applyNumberFormat="1" applyFont="1" applyFill="1" applyBorder="1" applyAlignment="1">
      <alignment horizontal="right"/>
    </xf>
    <xf numFmtId="37" fontId="34" fillId="0" borderId="0" xfId="0" applyNumberFormat="1" applyFont="1" applyFill="1" applyBorder="1" applyAlignment="1">
      <alignment horizontal="center"/>
    </xf>
    <xf numFmtId="37" fontId="35" fillId="0" borderId="0" xfId="0" applyNumberFormat="1" applyFont="1" applyFill="1" applyBorder="1" applyAlignment="1">
      <alignment horizontal="right"/>
    </xf>
    <xf numFmtId="179" fontId="34" fillId="0" borderId="0" xfId="0" applyNumberFormat="1" applyFont="1" applyFill="1" applyBorder="1" applyAlignment="1" quotePrefix="1">
      <alignment horizontal="right"/>
    </xf>
    <xf numFmtId="179" fontId="34" fillId="0" borderId="0" xfId="0" applyNumberFormat="1" applyFont="1" applyFill="1" applyBorder="1" applyAlignment="1" quotePrefix="1">
      <alignment/>
    </xf>
    <xf numFmtId="177" fontId="34" fillId="0" borderId="0" xfId="15" applyNumberFormat="1" applyFont="1" applyFill="1" applyBorder="1" applyAlignment="1" quotePrefix="1">
      <alignment horizontal="right"/>
    </xf>
    <xf numFmtId="49" fontId="34" fillId="0" borderId="0" xfId="22" applyNumberFormat="1" applyFont="1" applyFill="1" applyAlignment="1">
      <alignment horizontal="center" vertical="center"/>
      <protection/>
    </xf>
    <xf numFmtId="2" fontId="34" fillId="0" borderId="0" xfId="22" applyNumberFormat="1" applyFont="1" applyFill="1" applyAlignment="1">
      <alignment vertical="center"/>
      <protection/>
    </xf>
    <xf numFmtId="2" fontId="34" fillId="0" borderId="0" xfId="22" applyNumberFormat="1" applyFont="1" applyFill="1" applyBorder="1" applyAlignment="1">
      <alignment vertical="center"/>
      <protection/>
    </xf>
    <xf numFmtId="177" fontId="34" fillId="0" borderId="5" xfId="15" applyNumberFormat="1" applyFont="1" applyFill="1" applyBorder="1" applyAlignment="1" quotePrefix="1">
      <alignment horizontal="right"/>
    </xf>
    <xf numFmtId="1" fontId="34" fillId="0" borderId="0" xfId="0" applyNumberFormat="1" applyFont="1" applyFill="1" applyBorder="1" applyAlignment="1" applyProtection="1">
      <alignment horizontal="justify" vertical="top"/>
      <protection locked="0"/>
    </xf>
    <xf numFmtId="37" fontId="37" fillId="0" borderId="0" xfId="0" applyNumberFormat="1" applyFont="1" applyFill="1" applyAlignment="1">
      <alignment horizontal="justify" vertical="top"/>
    </xf>
    <xf numFmtId="37" fontId="35" fillId="0" borderId="0" xfId="0" applyNumberFormat="1" applyFont="1" applyFill="1" applyAlignment="1" quotePrefix="1">
      <alignment horizontal="center"/>
    </xf>
    <xf numFmtId="37" fontId="35" fillId="0" borderId="0" xfId="0" applyNumberFormat="1" applyFont="1" applyFill="1" applyAlignment="1">
      <alignment/>
    </xf>
    <xf numFmtId="37" fontId="34" fillId="0" borderId="0" xfId="0" applyNumberFormat="1" applyFont="1" applyFill="1" applyAlignment="1">
      <alignment/>
    </xf>
    <xf numFmtId="41" fontId="34" fillId="0" borderId="0" xfId="22" applyNumberFormat="1" applyFont="1" applyFill="1" applyBorder="1">
      <alignment/>
      <protection/>
    </xf>
    <xf numFmtId="41" fontId="34" fillId="0" borderId="0" xfId="22" applyNumberFormat="1" applyFont="1" applyFill="1">
      <alignment/>
      <protection/>
    </xf>
    <xf numFmtId="41" fontId="35" fillId="0" borderId="0" xfId="22" applyNumberFormat="1" applyFont="1" applyFill="1" applyBorder="1">
      <alignment/>
      <protection/>
    </xf>
    <xf numFmtId="37" fontId="38" fillId="0" borderId="0" xfId="0" applyNumberFormat="1" applyFont="1" applyFill="1" applyAlignment="1">
      <alignment horizontal="center"/>
    </xf>
    <xf numFmtId="41" fontId="34" fillId="0" borderId="0" xfId="22" applyNumberFormat="1" applyFont="1" applyFill="1" applyBorder="1">
      <alignment/>
      <protection/>
    </xf>
    <xf numFmtId="41" fontId="34" fillId="0" borderId="0" xfId="22" applyNumberFormat="1" applyFont="1" applyFill="1">
      <alignment/>
      <protection/>
    </xf>
    <xf numFmtId="41" fontId="35" fillId="0" borderId="0" xfId="22" applyNumberFormat="1" applyFont="1" applyFill="1" applyBorder="1">
      <alignment/>
      <protection/>
    </xf>
    <xf numFmtId="37" fontId="35" fillId="0" borderId="0" xfId="0" applyNumberFormat="1" applyFont="1" applyFill="1" applyAlignment="1">
      <alignment horizontal="center" vertical="top"/>
    </xf>
    <xf numFmtId="37" fontId="35" fillId="0" borderId="0" xfId="0" applyNumberFormat="1" applyFont="1" applyFill="1" applyAlignment="1" quotePrefix="1">
      <alignment horizontal="center" vertical="top"/>
    </xf>
    <xf numFmtId="37" fontId="35" fillId="0" borderId="0" xfId="0" applyNumberFormat="1" applyFont="1" applyFill="1" applyAlignment="1">
      <alignment vertical="top"/>
    </xf>
    <xf numFmtId="37" fontId="34" fillId="0" borderId="0" xfId="0" applyNumberFormat="1" applyFont="1" applyFill="1" applyAlignment="1">
      <alignment vertical="top"/>
    </xf>
    <xf numFmtId="41" fontId="34" fillId="0" borderId="0" xfId="22" applyNumberFormat="1" applyFont="1" applyFill="1" applyBorder="1" applyAlignment="1">
      <alignment vertical="top"/>
      <protection/>
    </xf>
    <xf numFmtId="41" fontId="34" fillId="0" borderId="0" xfId="22" applyNumberFormat="1" applyFont="1" applyFill="1" applyAlignment="1">
      <alignment vertical="top"/>
      <protection/>
    </xf>
    <xf numFmtId="41" fontId="35" fillId="0" borderId="0" xfId="22" applyNumberFormat="1" applyFont="1" applyFill="1" applyBorder="1" applyAlignment="1">
      <alignment vertical="top"/>
      <protection/>
    </xf>
    <xf numFmtId="2" fontId="34" fillId="0" borderId="0" xfId="22" applyNumberFormat="1" applyFont="1" applyFill="1" applyAlignment="1">
      <alignment vertical="top"/>
      <protection/>
    </xf>
    <xf numFmtId="2" fontId="34" fillId="0" borderId="0" xfId="22" applyNumberFormat="1" applyFont="1">
      <alignment/>
      <protection/>
    </xf>
    <xf numFmtId="37" fontId="35" fillId="0" borderId="0" xfId="0" applyNumberFormat="1" applyFont="1" applyFill="1" applyAlignment="1">
      <alignment/>
    </xf>
    <xf numFmtId="41" fontId="34" fillId="0" borderId="0" xfId="22" applyNumberFormat="1" applyFont="1">
      <alignment/>
      <protection/>
    </xf>
    <xf numFmtId="2" fontId="34" fillId="0" borderId="0" xfId="22" applyNumberFormat="1" applyFont="1" applyAlignment="1">
      <alignment horizontal="left"/>
      <protection/>
    </xf>
    <xf numFmtId="49" fontId="34" fillId="0" borderId="0" xfId="22" applyNumberFormat="1" applyFont="1">
      <alignment/>
      <protection/>
    </xf>
    <xf numFmtId="37" fontId="35" fillId="0" borderId="0" xfId="0" applyNumberFormat="1" applyFont="1" applyFill="1" applyBorder="1" applyAlignment="1">
      <alignment horizontal="center"/>
    </xf>
    <xf numFmtId="37" fontId="35" fillId="0" borderId="1" xfId="0" applyNumberFormat="1" applyFont="1" applyFill="1" applyBorder="1" applyAlignment="1">
      <alignment horizontal="right"/>
    </xf>
    <xf numFmtId="37" fontId="35" fillId="0" borderId="1" xfId="0" applyNumberFormat="1" applyFont="1" applyFill="1" applyBorder="1" applyAlignment="1">
      <alignment horizontal="center"/>
    </xf>
    <xf numFmtId="179" fontId="35" fillId="0" borderId="0" xfId="0" applyNumberFormat="1" applyFont="1" applyFill="1" applyBorder="1" applyAlignment="1" quotePrefix="1">
      <alignment/>
    </xf>
    <xf numFmtId="179" fontId="35" fillId="0" borderId="7" xfId="0" applyNumberFormat="1" applyFont="1" applyFill="1" applyBorder="1" applyAlignment="1" quotePrefix="1">
      <alignment horizontal="right"/>
    </xf>
    <xf numFmtId="179" fontId="35" fillId="0" borderId="7" xfId="0" applyNumberFormat="1" applyFont="1" applyFill="1" applyBorder="1" applyAlignment="1" quotePrefix="1">
      <alignment/>
    </xf>
    <xf numFmtId="1" fontId="35" fillId="0" borderId="2" xfId="22" applyNumberFormat="1" applyFont="1" applyFill="1" applyBorder="1" applyAlignment="1" applyProtection="1">
      <alignment horizontal="right"/>
      <protection locked="0"/>
    </xf>
    <xf numFmtId="37" fontId="34" fillId="0" borderId="0" xfId="0" applyFont="1" applyFill="1" applyAlignment="1">
      <alignment horizontal="justify" wrapText="1"/>
    </xf>
    <xf numFmtId="1" fontId="34" fillId="0" borderId="0" xfId="22" applyNumberFormat="1" applyFont="1" applyFill="1" applyBorder="1" applyAlignment="1" applyProtection="1">
      <alignment horizontal="center" vertical="top"/>
      <protection locked="0"/>
    </xf>
    <xf numFmtId="1" fontId="35" fillId="0" borderId="0" xfId="22" applyNumberFormat="1" applyFont="1" applyFill="1" applyBorder="1" applyAlignment="1" applyProtection="1">
      <alignment horizontal="right" vertical="top"/>
      <protection locked="0"/>
    </xf>
    <xf numFmtId="1" fontId="34" fillId="0" borderId="0" xfId="22" applyNumberFormat="1" applyFont="1" applyFill="1" applyBorder="1" applyAlignment="1" applyProtection="1" quotePrefix="1">
      <alignment horizontal="left"/>
      <protection locked="0"/>
    </xf>
    <xf numFmtId="37" fontId="34" fillId="0" borderId="0" xfId="22" applyNumberFormat="1" applyFont="1" applyFill="1" applyBorder="1" applyAlignment="1">
      <alignment horizontal="right"/>
      <protection/>
    </xf>
    <xf numFmtId="177" fontId="34" fillId="0" borderId="0" xfId="15" applyNumberFormat="1" applyFont="1" applyFill="1" applyBorder="1" applyAlignment="1">
      <alignment horizontal="right"/>
    </xf>
    <xf numFmtId="37" fontId="34" fillId="0" borderId="0" xfId="0" applyNumberFormat="1" applyFont="1" applyFill="1" applyBorder="1" applyAlignment="1" applyProtection="1">
      <alignment/>
      <protection locked="0"/>
    </xf>
    <xf numFmtId="37" fontId="34" fillId="0" borderId="5" xfId="22" applyNumberFormat="1" applyFont="1" applyFill="1" applyBorder="1" applyAlignment="1" applyProtection="1">
      <alignment horizontal="right"/>
      <protection locked="0"/>
    </xf>
    <xf numFmtId="1" fontId="35" fillId="0" borderId="0" xfId="0" applyNumberFormat="1" applyFont="1" applyFill="1" applyBorder="1" applyAlignment="1" applyProtection="1">
      <alignment/>
      <protection locked="0"/>
    </xf>
    <xf numFmtId="37" fontId="35" fillId="0" borderId="0" xfId="15" applyNumberFormat="1" applyFont="1" applyFill="1" applyBorder="1" applyAlignment="1">
      <alignment/>
    </xf>
    <xf numFmtId="1" fontId="34" fillId="0" borderId="0" xfId="22" applyNumberFormat="1" applyFont="1" applyBorder="1" applyAlignment="1" applyProtection="1">
      <alignment horizontal="left"/>
      <protection locked="0"/>
    </xf>
    <xf numFmtId="43" fontId="34" fillId="0" borderId="0" xfId="15" applyFont="1" applyFill="1" applyBorder="1" applyAlignment="1" applyProtection="1">
      <alignment horizontal="right"/>
      <protection locked="0"/>
    </xf>
    <xf numFmtId="37" fontId="35" fillId="0" borderId="0" xfId="22" applyNumberFormat="1" applyFont="1" applyFill="1" applyBorder="1" applyAlignment="1">
      <alignment horizontal="right"/>
      <protection/>
    </xf>
    <xf numFmtId="2" fontId="34" fillId="0" borderId="0" xfId="22" applyNumberFormat="1" applyFont="1" applyFill="1" applyBorder="1" applyAlignment="1">
      <alignment horizontal="center"/>
      <protection/>
    </xf>
    <xf numFmtId="1" fontId="34" fillId="0" borderId="0" xfId="22" applyNumberFormat="1" applyFont="1" applyFill="1" applyBorder="1" applyAlignment="1" applyProtection="1" quotePrefix="1">
      <alignment horizontal="center"/>
      <protection locked="0"/>
    </xf>
    <xf numFmtId="177" fontId="34" fillId="0" borderId="1" xfId="15" applyNumberFormat="1" applyFont="1" applyFill="1" applyBorder="1" applyAlignment="1">
      <alignment horizontal="right"/>
    </xf>
    <xf numFmtId="37" fontId="34" fillId="0" borderId="1" xfId="22" applyNumberFormat="1" applyFont="1" applyFill="1" applyBorder="1" applyAlignment="1" applyProtection="1">
      <alignment horizontal="right"/>
      <protection locked="0"/>
    </xf>
    <xf numFmtId="2" fontId="34" fillId="0" borderId="0" xfId="22" applyNumberFormat="1" applyFont="1" applyFill="1" applyBorder="1" applyAlignment="1">
      <alignment horizontal="center" vertical="top"/>
      <protection/>
    </xf>
    <xf numFmtId="37" fontId="34" fillId="0" borderId="1" xfId="22" applyNumberFormat="1" applyFont="1" applyFill="1" applyBorder="1" applyAlignment="1" applyProtection="1">
      <alignment horizontal="right"/>
      <protection locked="0"/>
    </xf>
    <xf numFmtId="1" fontId="34" fillId="0" borderId="0" xfId="0" applyNumberFormat="1" applyFont="1" applyFill="1" applyBorder="1" applyAlignment="1" applyProtection="1">
      <alignment/>
      <protection locked="0"/>
    </xf>
    <xf numFmtId="37" fontId="34" fillId="0" borderId="0" xfId="22" applyNumberFormat="1" applyFont="1" applyFill="1" applyBorder="1" applyAlignment="1">
      <alignment/>
      <protection/>
    </xf>
    <xf numFmtId="37" fontId="34" fillId="0" borderId="0" xfId="0" applyNumberFormat="1" applyFont="1" applyFill="1" applyAlignment="1">
      <alignment horizontal="justify" wrapText="1"/>
    </xf>
    <xf numFmtId="183" fontId="35" fillId="0" borderId="0" xfId="22" applyNumberFormat="1" applyFont="1" applyFill="1" applyBorder="1">
      <alignment/>
      <protection/>
    </xf>
    <xf numFmtId="37" fontId="34" fillId="0" borderId="0" xfId="22" applyNumberFormat="1" applyFont="1" applyFill="1" applyBorder="1" applyAlignment="1">
      <alignment horizontal="center"/>
      <protection/>
    </xf>
    <xf numFmtId="37" fontId="34" fillId="0" borderId="0" xfId="22" applyNumberFormat="1" applyFont="1" applyFill="1" applyBorder="1" applyProtection="1">
      <alignment/>
      <protection locked="0"/>
    </xf>
    <xf numFmtId="37" fontId="35" fillId="0" borderId="0" xfId="22" applyNumberFormat="1" applyFont="1" applyFill="1" applyBorder="1" applyAlignment="1" applyProtection="1">
      <alignment vertical="top"/>
      <protection locked="0"/>
    </xf>
    <xf numFmtId="37" fontId="34" fillId="0" borderId="0" xfId="22" applyNumberFormat="1" applyFont="1" applyFill="1" applyBorder="1" applyAlignment="1" applyProtection="1">
      <alignment vertical="top"/>
      <protection locked="0"/>
    </xf>
    <xf numFmtId="180" fontId="35" fillId="0" borderId="0" xfId="22" applyNumberFormat="1" applyFont="1" applyFill="1" applyBorder="1" applyAlignment="1">
      <alignment horizontal="right" vertical="top"/>
      <protection/>
    </xf>
    <xf numFmtId="180" fontId="34" fillId="0" borderId="0" xfId="22" applyNumberFormat="1" applyFont="1" applyFill="1" applyBorder="1" applyAlignment="1">
      <alignment horizontal="right" vertical="top"/>
      <protection/>
    </xf>
    <xf numFmtId="37" fontId="34" fillId="0" borderId="0" xfId="22" applyNumberFormat="1" applyFont="1" applyFill="1" applyBorder="1" applyAlignment="1">
      <alignment vertical="top"/>
      <protection/>
    </xf>
    <xf numFmtId="2" fontId="35" fillId="0" borderId="0" xfId="22" applyNumberFormat="1" applyFont="1" applyFill="1" applyBorder="1" applyAlignment="1">
      <alignment horizontal="center"/>
      <protection/>
    </xf>
    <xf numFmtId="1" fontId="34" fillId="0" borderId="0" xfId="0" applyNumberFormat="1" applyFont="1" applyFill="1" applyBorder="1" applyAlignment="1" applyProtection="1">
      <alignment horizontal="justify" wrapText="1"/>
      <protection locked="0"/>
    </xf>
    <xf numFmtId="180" fontId="35" fillId="0" borderId="0" xfId="22" applyNumberFormat="1" applyFont="1" applyFill="1" applyBorder="1" applyAlignment="1" applyProtection="1" quotePrefix="1">
      <alignment horizontal="right"/>
      <protection locked="0"/>
    </xf>
    <xf numFmtId="180" fontId="34" fillId="0" borderId="0" xfId="22" applyNumberFormat="1" applyFont="1" applyFill="1" applyBorder="1" applyAlignment="1" applyProtection="1" quotePrefix="1">
      <alignment horizontal="right"/>
      <protection locked="0"/>
    </xf>
    <xf numFmtId="43" fontId="35" fillId="0" borderId="1" xfId="15" applyFont="1" applyFill="1" applyBorder="1" applyAlignment="1" applyProtection="1" quotePrefix="1">
      <alignment horizontal="right"/>
      <protection locked="0"/>
    </xf>
    <xf numFmtId="43" fontId="34" fillId="0" borderId="1" xfId="15" applyFont="1" applyFill="1" applyBorder="1" applyAlignment="1" applyProtection="1" quotePrefix="1">
      <alignment horizontal="right"/>
      <protection locked="0"/>
    </xf>
    <xf numFmtId="177" fontId="34" fillId="0" borderId="0" xfId="15" applyNumberFormat="1" applyFont="1" applyFill="1" applyBorder="1" applyAlignment="1" applyProtection="1" quotePrefix="1">
      <alignment horizontal="right"/>
      <protection locked="0"/>
    </xf>
    <xf numFmtId="179" fontId="35" fillId="0" borderId="0" xfId="0" applyNumberFormat="1" applyFont="1" applyFill="1" applyBorder="1" applyAlignment="1" quotePrefix="1">
      <alignment horizontal="right"/>
    </xf>
    <xf numFmtId="179" fontId="35" fillId="0" borderId="0" xfId="0" applyNumberFormat="1" applyFont="1" applyFill="1" applyBorder="1" applyAlignment="1" quotePrefix="1">
      <alignment/>
    </xf>
    <xf numFmtId="179" fontId="35" fillId="0" borderId="6" xfId="0" applyNumberFormat="1" applyFont="1" applyFill="1" applyBorder="1" applyAlignment="1" quotePrefix="1">
      <alignment horizontal="right"/>
    </xf>
    <xf numFmtId="179" fontId="35" fillId="0" borderId="6" xfId="0" applyNumberFormat="1" applyFont="1" applyFill="1" applyBorder="1" applyAlignment="1" quotePrefix="1">
      <alignment/>
    </xf>
    <xf numFmtId="2" fontId="35" fillId="0" borderId="0" xfId="22" applyNumberFormat="1" applyFont="1" applyFill="1" applyAlignment="1">
      <alignment vertical="center"/>
      <protection/>
    </xf>
    <xf numFmtId="2" fontId="34" fillId="0" borderId="0" xfId="22" applyNumberFormat="1" applyFont="1" applyFill="1" applyBorder="1" applyAlignment="1">
      <alignment vertical="center"/>
      <protection/>
    </xf>
    <xf numFmtId="2" fontId="35" fillId="0" borderId="0" xfId="22" applyNumberFormat="1" applyFont="1" applyFill="1" applyBorder="1" applyAlignment="1">
      <alignment vertical="center"/>
      <protection/>
    </xf>
    <xf numFmtId="2" fontId="34" fillId="0" borderId="3" xfId="22" applyNumberFormat="1" applyFont="1" applyFill="1" applyBorder="1" applyAlignment="1">
      <alignment vertical="center"/>
      <protection/>
    </xf>
    <xf numFmtId="177" fontId="34" fillId="0" borderId="5" xfId="15" applyNumberFormat="1" applyFont="1" applyFill="1" applyBorder="1" applyAlignment="1">
      <alignment vertical="center"/>
    </xf>
    <xf numFmtId="2" fontId="34" fillId="0" borderId="5" xfId="22" applyNumberFormat="1" applyFont="1" applyFill="1" applyBorder="1" applyAlignment="1">
      <alignment vertical="center"/>
      <protection/>
    </xf>
    <xf numFmtId="43" fontId="34" fillId="0" borderId="0" xfId="15" applyFont="1" applyFill="1" applyBorder="1" applyAlignment="1">
      <alignment vertical="center"/>
    </xf>
    <xf numFmtId="49" fontId="35" fillId="0" borderId="0" xfId="22" applyNumberFormat="1" applyFont="1" applyFill="1" applyAlignment="1" quotePrefix="1">
      <alignment horizontal="center" vertical="center"/>
      <protection/>
    </xf>
    <xf numFmtId="180" fontId="35" fillId="0" borderId="0" xfId="22" applyNumberFormat="1" applyFont="1" applyFill="1" applyBorder="1" applyAlignment="1" applyProtection="1">
      <alignment horizontal="right"/>
      <protection locked="0"/>
    </xf>
    <xf numFmtId="37" fontId="21" fillId="0" borderId="0" xfId="0" applyNumberFormat="1" applyFont="1" applyFill="1" applyAlignment="1">
      <alignment horizontal="justify"/>
    </xf>
    <xf numFmtId="37" fontId="37" fillId="0" borderId="0" xfId="0" applyNumberFormat="1" applyFont="1" applyFill="1" applyAlignment="1">
      <alignment vertical="center"/>
    </xf>
    <xf numFmtId="43" fontId="19" fillId="0" borderId="0" xfId="15" applyFont="1" applyFill="1" applyBorder="1" applyAlignment="1">
      <alignment/>
    </xf>
    <xf numFmtId="43" fontId="5" fillId="0" borderId="1" xfId="15" applyFont="1" applyFill="1" applyBorder="1" applyAlignment="1">
      <alignment horizontal="right"/>
    </xf>
    <xf numFmtId="177" fontId="11" fillId="0" borderId="0" xfId="15" applyNumberFormat="1" applyFont="1" applyFill="1" applyAlignment="1">
      <alignment/>
    </xf>
    <xf numFmtId="177" fontId="12" fillId="0" borderId="8" xfId="15" applyNumberFormat="1" applyFont="1" applyFill="1" applyBorder="1" applyAlignment="1" quotePrefix="1">
      <alignment horizontal="right"/>
    </xf>
    <xf numFmtId="177" fontId="12" fillId="0" borderId="2" xfId="15" applyNumberFormat="1" applyFont="1" applyFill="1" applyBorder="1" applyAlignment="1">
      <alignment/>
    </xf>
    <xf numFmtId="177" fontId="12" fillId="0" borderId="2" xfId="15" applyNumberFormat="1" applyFont="1" applyFill="1" applyBorder="1" applyAlignment="1" quotePrefix="1">
      <alignment horizontal="right"/>
    </xf>
    <xf numFmtId="177" fontId="11" fillId="0" borderId="2" xfId="15" applyNumberFormat="1" applyFont="1" applyFill="1" applyBorder="1" applyAlignment="1" quotePrefix="1">
      <alignment horizontal="right"/>
    </xf>
    <xf numFmtId="177" fontId="11" fillId="0" borderId="9" xfId="15" applyNumberFormat="1" applyFont="1" applyFill="1" applyBorder="1" applyAlignment="1">
      <alignment/>
    </xf>
    <xf numFmtId="177" fontId="11" fillId="0" borderId="2" xfId="15" applyNumberFormat="1" applyFont="1" applyFill="1" applyBorder="1" applyAlignment="1">
      <alignment/>
    </xf>
    <xf numFmtId="37" fontId="35" fillId="0" borderId="0" xfId="0" applyNumberFormat="1" applyFont="1" applyFill="1" applyBorder="1" applyAlignment="1">
      <alignment wrapText="1"/>
    </xf>
    <xf numFmtId="175" fontId="34" fillId="0" borderId="0" xfId="23" applyNumberFormat="1" applyFont="1" applyFill="1" applyAlignment="1">
      <alignment/>
    </xf>
    <xf numFmtId="175" fontId="34" fillId="0" borderId="0" xfId="23" applyNumberFormat="1" applyFont="1" applyFill="1" applyBorder="1" applyAlignment="1" applyProtection="1" quotePrefix="1">
      <alignment horizontal="right"/>
      <protection locked="0"/>
    </xf>
    <xf numFmtId="49" fontId="35" fillId="0" borderId="0" xfId="22" applyNumberFormat="1" applyFont="1" applyFill="1" applyBorder="1" applyAlignment="1">
      <alignment horizontal="center" vertical="center"/>
      <protection/>
    </xf>
    <xf numFmtId="2" fontId="35" fillId="0" borderId="0" xfId="22" applyNumberFormat="1" applyFont="1" applyFill="1" applyBorder="1" applyAlignment="1">
      <alignment vertical="center"/>
      <protection/>
    </xf>
    <xf numFmtId="175" fontId="34" fillId="0" borderId="1" xfId="23" applyNumberFormat="1" applyFont="1" applyFill="1" applyBorder="1" applyAlignment="1" applyProtection="1">
      <alignment horizontal="right"/>
      <protection locked="0"/>
    </xf>
    <xf numFmtId="37" fontId="37" fillId="0" borderId="0" xfId="0" applyNumberFormat="1" applyFont="1" applyFill="1" applyBorder="1" applyAlignment="1">
      <alignment vertical="center"/>
    </xf>
    <xf numFmtId="177" fontId="34" fillId="0" borderId="0" xfId="0" applyNumberFormat="1" applyFont="1" applyFill="1" applyBorder="1" applyAlignment="1">
      <alignment vertical="center"/>
    </xf>
    <xf numFmtId="177" fontId="19" fillId="0" borderId="0" xfId="15" applyNumberFormat="1" applyFont="1" applyFill="1" applyBorder="1" applyAlignment="1">
      <alignment/>
    </xf>
    <xf numFmtId="43" fontId="17" fillId="0" borderId="0" xfId="15" applyFont="1" applyFill="1" applyBorder="1" applyAlignment="1">
      <alignment/>
    </xf>
    <xf numFmtId="43" fontId="5" fillId="0" borderId="0" xfId="15" applyFont="1" applyFill="1" applyBorder="1" applyAlignment="1">
      <alignment/>
    </xf>
    <xf numFmtId="43" fontId="20" fillId="0" borderId="1" xfId="15" applyFont="1" applyFill="1" applyBorder="1" applyAlignment="1">
      <alignment/>
    </xf>
    <xf numFmtId="43" fontId="17" fillId="0" borderId="1" xfId="15" applyFont="1" applyFill="1" applyBorder="1" applyAlignment="1">
      <alignment/>
    </xf>
    <xf numFmtId="177" fontId="25" fillId="0" borderId="1" xfId="15" applyNumberFormat="1" applyFont="1" applyFill="1" applyBorder="1" applyAlignment="1">
      <alignment horizontal="right"/>
    </xf>
    <xf numFmtId="177" fontId="24" fillId="0" borderId="0" xfId="15" applyNumberFormat="1" applyFont="1" applyFill="1" applyBorder="1" applyAlignment="1" quotePrefix="1">
      <alignment horizontal="right"/>
    </xf>
    <xf numFmtId="177" fontId="24" fillId="0" borderId="0" xfId="15" applyNumberFormat="1" applyFont="1" applyFill="1" applyBorder="1" applyAlignment="1">
      <alignment horizontal="right"/>
    </xf>
    <xf numFmtId="177" fontId="24" fillId="0" borderId="0" xfId="15" applyNumberFormat="1" applyFont="1" applyFill="1" applyBorder="1" applyAlignment="1">
      <alignment horizontal="center"/>
    </xf>
    <xf numFmtId="177" fontId="24" fillId="0" borderId="0" xfId="15" applyNumberFormat="1" applyFont="1" applyFill="1" applyAlignment="1">
      <alignment horizontal="center"/>
    </xf>
    <xf numFmtId="177" fontId="5" fillId="0" borderId="2" xfId="15" applyNumberFormat="1" applyFont="1" applyFill="1" applyBorder="1" applyAlignment="1">
      <alignment horizontal="right"/>
    </xf>
    <xf numFmtId="177" fontId="4" fillId="0" borderId="0" xfId="15" applyNumberFormat="1" applyFont="1" applyFill="1" applyAlignment="1">
      <alignment/>
    </xf>
    <xf numFmtId="177" fontId="0" fillId="0" borderId="0" xfId="15" applyNumberFormat="1" applyFill="1" applyAlignment="1">
      <alignment/>
    </xf>
    <xf numFmtId="177" fontId="5" fillId="0" borderId="0" xfId="15" applyNumberFormat="1" applyFont="1" applyFill="1" applyBorder="1" applyAlignment="1">
      <alignment horizontal="right"/>
    </xf>
    <xf numFmtId="177" fontId="17" fillId="0" borderId="2" xfId="15" applyNumberFormat="1" applyFont="1" applyFill="1" applyBorder="1" applyAlignment="1">
      <alignment/>
    </xf>
    <xf numFmtId="177" fontId="19" fillId="0" borderId="2" xfId="15" applyNumberFormat="1" applyFont="1" applyFill="1" applyBorder="1" applyAlignment="1">
      <alignment/>
    </xf>
    <xf numFmtId="177" fontId="5" fillId="0" borderId="2" xfId="15" applyNumberFormat="1" applyFont="1" applyFill="1" applyBorder="1" applyAlignment="1">
      <alignment/>
    </xf>
    <xf numFmtId="177" fontId="20" fillId="0" borderId="2" xfId="15" applyNumberFormat="1" applyFont="1" applyFill="1" applyBorder="1" applyAlignment="1">
      <alignment/>
    </xf>
    <xf numFmtId="177" fontId="17" fillId="0" borderId="0" xfId="15" applyNumberFormat="1" applyFont="1" applyFill="1" applyBorder="1" applyAlignment="1">
      <alignment vertical="center"/>
    </xf>
    <xf numFmtId="177" fontId="5" fillId="0" borderId="0" xfId="15" applyNumberFormat="1" applyFont="1" applyFill="1" applyAlignment="1">
      <alignment vertical="center"/>
    </xf>
    <xf numFmtId="177" fontId="17" fillId="0" borderId="0" xfId="15" applyNumberFormat="1" applyFont="1" applyFill="1" applyAlignment="1">
      <alignment vertical="center"/>
    </xf>
    <xf numFmtId="177" fontId="19" fillId="0" borderId="0" xfId="15" applyNumberFormat="1" applyFont="1" applyFill="1" applyAlignment="1">
      <alignment vertical="center"/>
    </xf>
    <xf numFmtId="177" fontId="5" fillId="0" borderId="5" xfId="15" applyNumberFormat="1" applyFont="1" applyFill="1" applyBorder="1" applyAlignment="1">
      <alignment/>
    </xf>
    <xf numFmtId="177" fontId="17" fillId="0" borderId="5" xfId="15" applyNumberFormat="1" applyFont="1" applyFill="1" applyBorder="1" applyAlignment="1">
      <alignment/>
    </xf>
    <xf numFmtId="177" fontId="19" fillId="0" borderId="5" xfId="15" applyNumberFormat="1" applyFont="1" applyFill="1" applyBorder="1" applyAlignment="1">
      <alignment/>
    </xf>
    <xf numFmtId="177" fontId="5" fillId="0" borderId="5" xfId="15" applyNumberFormat="1" applyFont="1" applyFill="1" applyBorder="1" applyAlignment="1">
      <alignment vertical="center"/>
    </xf>
    <xf numFmtId="177" fontId="17" fillId="0" borderId="5" xfId="15" applyNumberFormat="1" applyFont="1" applyFill="1" applyBorder="1" applyAlignment="1">
      <alignment vertical="center"/>
    </xf>
    <xf numFmtId="177" fontId="19" fillId="0" borderId="5" xfId="15" applyNumberFormat="1" applyFont="1" applyFill="1" applyBorder="1" applyAlignment="1">
      <alignment vertical="center"/>
    </xf>
    <xf numFmtId="177" fontId="21" fillId="0" borderId="5" xfId="15" applyNumberFormat="1" applyFont="1" applyFill="1" applyBorder="1" applyAlignment="1">
      <alignment vertical="center"/>
    </xf>
    <xf numFmtId="177" fontId="30" fillId="0" borderId="0" xfId="15" applyNumberFormat="1" applyFont="1" applyFill="1" applyBorder="1" applyAlignment="1">
      <alignment/>
    </xf>
    <xf numFmtId="177" fontId="21" fillId="0" borderId="0" xfId="15" applyNumberFormat="1" applyFont="1" applyFill="1" applyAlignment="1">
      <alignment/>
    </xf>
    <xf numFmtId="177" fontId="17" fillId="0" borderId="0" xfId="15" applyNumberFormat="1" applyFont="1" applyFill="1" applyAlignment="1">
      <alignment/>
    </xf>
    <xf numFmtId="177" fontId="20" fillId="0" borderId="0" xfId="15" applyNumberFormat="1" applyFont="1" applyFill="1" applyAlignment="1">
      <alignment/>
    </xf>
    <xf numFmtId="177" fontId="7" fillId="0" borderId="0" xfId="15" applyNumberFormat="1" applyFont="1" applyFill="1" applyAlignment="1">
      <alignment/>
    </xf>
    <xf numFmtId="177" fontId="4" fillId="0" borderId="0" xfId="15" applyNumberFormat="1" applyFont="1" applyFill="1" applyBorder="1" applyAlignment="1">
      <alignment/>
    </xf>
    <xf numFmtId="177" fontId="0" fillId="0" borderId="0" xfId="15" applyNumberFormat="1" applyFont="1" applyFill="1" applyAlignment="1">
      <alignment/>
    </xf>
    <xf numFmtId="177" fontId="19" fillId="0" borderId="0" xfId="15" applyNumberFormat="1" applyFont="1" applyFill="1" applyBorder="1" applyAlignment="1">
      <alignment horizontal="right"/>
    </xf>
    <xf numFmtId="177" fontId="21" fillId="0" borderId="2" xfId="15" applyNumberFormat="1" applyFont="1" applyFill="1" applyBorder="1" applyAlignment="1">
      <alignment/>
    </xf>
    <xf numFmtId="177" fontId="12" fillId="0" borderId="0" xfId="15" applyNumberFormat="1" applyFont="1" applyFill="1" applyAlignment="1">
      <alignment/>
    </xf>
    <xf numFmtId="177" fontId="12" fillId="0" borderId="0" xfId="15" applyNumberFormat="1" applyFont="1" applyFill="1" applyBorder="1" applyAlignment="1">
      <alignment/>
    </xf>
    <xf numFmtId="177" fontId="12" fillId="0" borderId="0" xfId="15" applyNumberFormat="1" applyFont="1" applyFill="1" applyAlignment="1">
      <alignment horizontal="right"/>
    </xf>
    <xf numFmtId="177" fontId="12" fillId="0" borderId="1" xfId="15" applyNumberFormat="1" applyFont="1" applyFill="1" applyBorder="1" applyAlignment="1">
      <alignment horizontal="right"/>
    </xf>
    <xf numFmtId="177" fontId="12" fillId="0" borderId="0" xfId="15" applyNumberFormat="1" applyFont="1" applyFill="1" applyBorder="1" applyAlignment="1" quotePrefix="1">
      <alignment horizontal="right"/>
    </xf>
    <xf numFmtId="177" fontId="12" fillId="0" borderId="3" xfId="15" applyNumberFormat="1" applyFont="1" applyFill="1" applyBorder="1" applyAlignment="1" quotePrefix="1">
      <alignment horizontal="right"/>
    </xf>
    <xf numFmtId="177" fontId="11" fillId="0" borderId="0" xfId="15" applyNumberFormat="1" applyFont="1" applyFill="1" applyAlignment="1">
      <alignment horizontal="right"/>
    </xf>
    <xf numFmtId="177" fontId="12" fillId="0" borderId="5" xfId="15" applyNumberFormat="1" applyFont="1" applyFill="1" applyBorder="1" applyAlignment="1">
      <alignment/>
    </xf>
    <xf numFmtId="177" fontId="11" fillId="0" borderId="0" xfId="15" applyNumberFormat="1" applyFont="1" applyFill="1" applyBorder="1" applyAlignment="1">
      <alignment/>
    </xf>
    <xf numFmtId="177" fontId="11" fillId="0" borderId="3" xfId="15" applyNumberFormat="1" applyFont="1" applyFill="1" applyBorder="1" applyAlignment="1" quotePrefix="1">
      <alignment horizontal="right"/>
    </xf>
    <xf numFmtId="177" fontId="11" fillId="0" borderId="0" xfId="15" applyNumberFormat="1" applyFont="1" applyFill="1" applyBorder="1" applyAlignment="1" quotePrefix="1">
      <alignment horizontal="right"/>
    </xf>
    <xf numFmtId="177" fontId="11" fillId="0" borderId="0" xfId="15" applyNumberFormat="1" applyFont="1" applyFill="1" applyAlignment="1" quotePrefix="1">
      <alignment horizontal="right"/>
    </xf>
    <xf numFmtId="177" fontId="11" fillId="0" borderId="5" xfId="15" applyNumberFormat="1" applyFont="1" applyFill="1" applyBorder="1" applyAlignment="1">
      <alignment/>
    </xf>
    <xf numFmtId="177" fontId="12" fillId="0" borderId="10" xfId="15" applyNumberFormat="1" applyFont="1" applyFill="1" applyBorder="1" applyAlignment="1">
      <alignment/>
    </xf>
    <xf numFmtId="177" fontId="12" fillId="0" borderId="11" xfId="15" applyNumberFormat="1" applyFont="1" applyFill="1" applyBorder="1" applyAlignment="1">
      <alignment/>
    </xf>
    <xf numFmtId="177" fontId="12" fillId="0" borderId="9" xfId="15" applyNumberFormat="1" applyFont="1" applyFill="1" applyBorder="1" applyAlignment="1" quotePrefix="1">
      <alignment horizontal="right"/>
    </xf>
    <xf numFmtId="177" fontId="11" fillId="0" borderId="3" xfId="15" applyNumberFormat="1" applyFont="1" applyFill="1" applyBorder="1" applyAlignment="1">
      <alignment/>
    </xf>
    <xf numFmtId="177" fontId="11" fillId="0" borderId="10" xfId="15" applyNumberFormat="1" applyFont="1" applyFill="1" applyBorder="1" applyAlignment="1">
      <alignment/>
    </xf>
    <xf numFmtId="177" fontId="11" fillId="0" borderId="11" xfId="15" applyNumberFormat="1" applyFont="1" applyFill="1" applyBorder="1" applyAlignment="1">
      <alignment/>
    </xf>
    <xf numFmtId="177" fontId="13" fillId="2" borderId="0" xfId="15" applyNumberFormat="1" applyFont="1" applyAlignment="1">
      <alignment horizontal="justify" wrapText="1"/>
    </xf>
    <xf numFmtId="177" fontId="12" fillId="0" borderId="0" xfId="15" applyNumberFormat="1" applyFont="1" applyFill="1" applyBorder="1" applyAlignment="1">
      <alignment horizontal="center"/>
    </xf>
    <xf numFmtId="177" fontId="12" fillId="0" borderId="0" xfId="15" applyNumberFormat="1" applyFont="1" applyFill="1" applyAlignment="1" quotePrefix="1">
      <alignment horizontal="right"/>
    </xf>
    <xf numFmtId="177" fontId="12" fillId="0" borderId="12" xfId="15" applyNumberFormat="1" applyFont="1" applyFill="1" applyBorder="1" applyAlignment="1" quotePrefix="1">
      <alignment horizontal="right"/>
    </xf>
    <xf numFmtId="177" fontId="12" fillId="0" borderId="3" xfId="15" applyNumberFormat="1" applyFont="1" applyFill="1" applyBorder="1" applyAlignment="1">
      <alignment/>
    </xf>
    <xf numFmtId="177" fontId="12" fillId="0" borderId="13" xfId="15" applyNumberFormat="1" applyFont="1" applyFill="1" applyBorder="1" applyAlignment="1" quotePrefix="1">
      <alignment horizontal="right"/>
    </xf>
    <xf numFmtId="177" fontId="12" fillId="0" borderId="2" xfId="15" applyNumberFormat="1" applyFont="1" applyFill="1" applyBorder="1" applyAlignment="1">
      <alignment horizontal="right"/>
    </xf>
    <xf numFmtId="177" fontId="11" fillId="0" borderId="12" xfId="15" applyNumberFormat="1" applyFont="1" applyFill="1" applyBorder="1" applyAlignment="1" quotePrefix="1">
      <alignment horizontal="right"/>
    </xf>
    <xf numFmtId="177" fontId="11" fillId="0" borderId="3" xfId="15" applyNumberFormat="1" applyFont="1" applyFill="1" applyBorder="1" applyAlignment="1">
      <alignment horizontal="right"/>
    </xf>
    <xf numFmtId="177" fontId="11" fillId="0" borderId="13" xfId="15" applyNumberFormat="1" applyFont="1" applyFill="1" applyBorder="1" applyAlignment="1" quotePrefix="1">
      <alignment horizontal="right"/>
    </xf>
    <xf numFmtId="37" fontId="34" fillId="0" borderId="2" xfId="22" applyNumberFormat="1" applyFont="1" applyFill="1" applyBorder="1" applyAlignment="1" applyProtection="1">
      <alignment horizontal="right"/>
      <protection locked="0"/>
    </xf>
    <xf numFmtId="177" fontId="34" fillId="0" borderId="2" xfId="15" applyNumberFormat="1" applyFont="1" applyFill="1" applyBorder="1" applyAlignment="1">
      <alignment horizontal="right"/>
    </xf>
    <xf numFmtId="177" fontId="34" fillId="0" borderId="5" xfId="15" applyNumberFormat="1" applyFont="1" applyFill="1" applyBorder="1" applyAlignment="1">
      <alignment horizontal="right"/>
    </xf>
    <xf numFmtId="43" fontId="35" fillId="0" borderId="6" xfId="15" applyFont="1" applyFill="1" applyBorder="1" applyAlignment="1" applyProtection="1" quotePrefix="1">
      <alignment horizontal="right"/>
      <protection locked="0"/>
    </xf>
    <xf numFmtId="43" fontId="34" fillId="0" borderId="6" xfId="15" applyFont="1" applyFill="1" applyBorder="1" applyAlignment="1" applyProtection="1" quotePrefix="1">
      <alignment horizontal="right"/>
      <protection locked="0"/>
    </xf>
    <xf numFmtId="177" fontId="35" fillId="0" borderId="0" xfId="15" applyNumberFormat="1" applyFont="1" applyFill="1" applyBorder="1" applyAlignment="1" applyProtection="1" quotePrefix="1">
      <alignment horizontal="right"/>
      <protection locked="0"/>
    </xf>
    <xf numFmtId="177" fontId="35" fillId="0" borderId="4" xfId="15" applyNumberFormat="1" applyFont="1" applyFill="1" applyBorder="1" applyAlignment="1" applyProtection="1" quotePrefix="1">
      <alignment horizontal="right"/>
      <protection locked="0"/>
    </xf>
    <xf numFmtId="177" fontId="34" fillId="0" borderId="4" xfId="15" applyNumberFormat="1" applyFont="1" applyFill="1" applyBorder="1" applyAlignment="1" applyProtection="1" quotePrefix="1">
      <alignment horizontal="right"/>
      <protection locked="0"/>
    </xf>
    <xf numFmtId="177" fontId="34" fillId="0" borderId="2" xfId="15" applyNumberFormat="1" applyFont="1" applyFill="1" applyBorder="1" applyAlignment="1">
      <alignment/>
    </xf>
    <xf numFmtId="177" fontId="19" fillId="0" borderId="2" xfId="15" applyNumberFormat="1" applyFont="1" applyFill="1" applyBorder="1" applyAlignment="1">
      <alignment horizontal="right"/>
    </xf>
    <xf numFmtId="177" fontId="21" fillId="0" borderId="0" xfId="15" applyNumberFormat="1" applyFont="1" applyFill="1" applyAlignment="1" quotePrefix="1">
      <alignment horizontal="right"/>
    </xf>
    <xf numFmtId="177" fontId="19" fillId="0" borderId="4" xfId="15" applyNumberFormat="1" applyFont="1" applyFill="1" applyBorder="1" applyAlignment="1">
      <alignment horizontal="right" vertical="center"/>
    </xf>
    <xf numFmtId="177" fontId="22" fillId="0" borderId="0" xfId="15" applyNumberFormat="1" applyFont="1" applyFill="1" applyAlignment="1">
      <alignment horizontal="right"/>
    </xf>
    <xf numFmtId="177" fontId="19" fillId="0" borderId="5" xfId="15" applyNumberFormat="1" applyFont="1" applyFill="1" applyBorder="1" applyAlignment="1">
      <alignment horizontal="right" vertical="center"/>
    </xf>
    <xf numFmtId="177" fontId="19" fillId="0" borderId="0" xfId="15" applyNumberFormat="1" applyFont="1" applyFill="1" applyBorder="1" applyAlignment="1">
      <alignment horizontal="right" vertical="center"/>
    </xf>
    <xf numFmtId="177" fontId="20" fillId="0" borderId="0" xfId="15" applyNumberFormat="1" applyFont="1" applyFill="1" applyBorder="1" applyAlignment="1">
      <alignment horizontal="right"/>
    </xf>
    <xf numFmtId="177" fontId="22" fillId="0" borderId="0" xfId="15" applyNumberFormat="1" applyFont="1" applyFill="1" applyBorder="1" applyAlignment="1">
      <alignment horizontal="right"/>
    </xf>
    <xf numFmtId="1" fontId="34" fillId="0" borderId="0" xfId="0" applyNumberFormat="1" applyFont="1" applyFill="1" applyBorder="1" applyAlignment="1" applyProtection="1">
      <alignment/>
      <protection locked="0"/>
    </xf>
    <xf numFmtId="37" fontId="34" fillId="0" borderId="1" xfId="22" applyNumberFormat="1" applyFont="1" applyFill="1" applyBorder="1" applyAlignment="1">
      <alignment horizontal="right"/>
      <protection/>
    </xf>
    <xf numFmtId="37" fontId="34" fillId="0" borderId="1" xfId="15" applyNumberFormat="1" applyFont="1" applyFill="1" applyBorder="1" applyAlignment="1">
      <alignment/>
    </xf>
    <xf numFmtId="177" fontId="34" fillId="0" borderId="0" xfId="15" applyNumberFormat="1" applyFont="1" applyFill="1" applyBorder="1" applyAlignment="1" applyProtection="1">
      <alignment horizontal="right"/>
      <protection locked="0"/>
    </xf>
    <xf numFmtId="177" fontId="34" fillId="0" borderId="0" xfId="15" applyNumberFormat="1" applyFont="1" applyFill="1" applyBorder="1" applyAlignment="1" applyProtection="1">
      <alignment horizontal="right"/>
      <protection locked="0"/>
    </xf>
    <xf numFmtId="177" fontId="35" fillId="0" borderId="0" xfId="15" applyNumberFormat="1" applyFont="1" applyFill="1" applyBorder="1" applyAlignment="1" applyProtection="1">
      <alignment horizontal="right"/>
      <protection locked="0"/>
    </xf>
    <xf numFmtId="177" fontId="34" fillId="0" borderId="2" xfId="15" applyNumberFormat="1" applyFont="1" applyFill="1" applyBorder="1" applyAlignment="1" applyProtection="1">
      <alignment horizontal="right"/>
      <protection locked="0"/>
    </xf>
    <xf numFmtId="177" fontId="34" fillId="0" borderId="5" xfId="15" applyNumberFormat="1" applyFont="1" applyFill="1" applyBorder="1" applyAlignment="1">
      <alignment horizontal="right"/>
    </xf>
    <xf numFmtId="177" fontId="35" fillId="0" borderId="1" xfId="15" applyNumberFormat="1" applyFont="1" applyFill="1" applyBorder="1" applyAlignment="1">
      <alignment/>
    </xf>
    <xf numFmtId="43" fontId="35" fillId="0" borderId="0" xfId="15" applyFont="1" applyFill="1" applyBorder="1" applyAlignment="1" applyProtection="1" quotePrefix="1">
      <alignment horizontal="right" vertical="top" wrapText="1"/>
      <protection locked="0"/>
    </xf>
    <xf numFmtId="37" fontId="38" fillId="0" borderId="0" xfId="0" applyNumberFormat="1" applyFont="1" applyFill="1" applyAlignment="1">
      <alignment vertical="center"/>
    </xf>
    <xf numFmtId="37" fontId="38" fillId="0" borderId="0" xfId="0" applyNumberFormat="1" applyFont="1" applyFill="1" applyBorder="1" applyAlignment="1">
      <alignment vertical="center"/>
    </xf>
    <xf numFmtId="43" fontId="35" fillId="0" borderId="0" xfId="15" applyFont="1" applyFill="1" applyBorder="1" applyAlignment="1" applyProtection="1" quotePrefix="1">
      <alignment horizontal="right"/>
      <protection locked="0"/>
    </xf>
    <xf numFmtId="43" fontId="35" fillId="0" borderId="0" xfId="15" applyFont="1" applyFill="1" applyBorder="1" applyAlignment="1" quotePrefix="1">
      <alignment horizontal="right"/>
    </xf>
    <xf numFmtId="43" fontId="34" fillId="0" borderId="0" xfId="15" applyFont="1" applyFill="1" applyBorder="1" applyAlignment="1">
      <alignment/>
    </xf>
    <xf numFmtId="43" fontId="34" fillId="0" borderId="1" xfId="15" applyFont="1" applyFill="1" applyBorder="1" applyAlignment="1">
      <alignment/>
    </xf>
    <xf numFmtId="43" fontId="35" fillId="0" borderId="0" xfId="15" applyFont="1" applyFill="1" applyAlignment="1">
      <alignment horizontal="right"/>
    </xf>
    <xf numFmtId="43" fontId="34" fillId="0" borderId="0" xfId="15" applyFont="1" applyFill="1" applyAlignment="1">
      <alignment/>
    </xf>
    <xf numFmtId="177" fontId="35" fillId="0" borderId="6" xfId="15" applyNumberFormat="1" applyFont="1" applyFill="1" applyBorder="1" applyAlignment="1" applyProtection="1" quotePrefix="1">
      <alignment horizontal="right"/>
      <protection locked="0"/>
    </xf>
    <xf numFmtId="177" fontId="34" fillId="0" borderId="6" xfId="15" applyNumberFormat="1" applyFont="1" applyFill="1" applyBorder="1" applyAlignment="1">
      <alignment/>
    </xf>
    <xf numFmtId="177" fontId="34" fillId="0" borderId="6" xfId="15" applyNumberFormat="1" applyFont="1" applyFill="1" applyBorder="1" applyAlignment="1" applyProtection="1" quotePrefix="1">
      <alignment horizontal="right"/>
      <protection locked="0"/>
    </xf>
    <xf numFmtId="177" fontId="35" fillId="0" borderId="1" xfId="15" applyNumberFormat="1" applyFont="1" applyFill="1" applyBorder="1" applyAlignment="1" applyProtection="1" quotePrefix="1">
      <alignment horizontal="right"/>
      <protection locked="0"/>
    </xf>
    <xf numFmtId="177" fontId="34" fillId="0" borderId="1" xfId="15" applyNumberFormat="1" applyFont="1" applyFill="1" applyBorder="1" applyAlignment="1">
      <alignment/>
    </xf>
    <xf numFmtId="177" fontId="34" fillId="0" borderId="1" xfId="15" applyNumberFormat="1" applyFont="1" applyFill="1" applyBorder="1" applyAlignment="1" applyProtection="1" quotePrefix="1">
      <alignment horizontal="right"/>
      <protection locked="0"/>
    </xf>
    <xf numFmtId="43" fontId="35" fillId="0" borderId="1" xfId="15" applyFont="1" applyFill="1" applyBorder="1" applyAlignment="1" quotePrefix="1">
      <alignment horizontal="right"/>
    </xf>
    <xf numFmtId="37" fontId="35" fillId="0" borderId="0" xfId="0" applyNumberFormat="1" applyFont="1" applyFill="1" applyBorder="1" applyAlignment="1">
      <alignment horizontal="right" wrapText="1"/>
    </xf>
    <xf numFmtId="2" fontId="34" fillId="0" borderId="0" xfId="22" applyNumberFormat="1" applyFont="1" applyFill="1" applyAlignment="1">
      <alignment horizontal="center" vertical="top"/>
      <protection/>
    </xf>
    <xf numFmtId="175" fontId="34" fillId="0" borderId="0" xfId="23" applyNumberFormat="1" applyFont="1" applyFill="1" applyBorder="1" applyAlignment="1">
      <alignment horizontal="right"/>
    </xf>
    <xf numFmtId="175" fontId="34" fillId="0" borderId="0" xfId="23" applyNumberFormat="1" applyFont="1" applyFill="1" applyBorder="1" applyAlignment="1" applyProtection="1">
      <alignment horizontal="right"/>
      <protection locked="0"/>
    </xf>
    <xf numFmtId="175" fontId="34" fillId="0" borderId="0" xfId="23" applyNumberFormat="1" applyFont="1" applyFill="1" applyBorder="1" applyAlignment="1">
      <alignment/>
    </xf>
    <xf numFmtId="9" fontId="34" fillId="0" borderId="1" xfId="23" applyFont="1" applyFill="1" applyBorder="1" applyAlignment="1">
      <alignment/>
    </xf>
    <xf numFmtId="2" fontId="34" fillId="0" borderId="1" xfId="22" applyNumberFormat="1" applyFont="1" applyFill="1" applyBorder="1">
      <alignment/>
      <protection/>
    </xf>
    <xf numFmtId="177" fontId="5" fillId="0" borderId="1" xfId="0" applyNumberFormat="1" applyFont="1" applyFill="1" applyBorder="1" applyAlignment="1">
      <alignment/>
    </xf>
    <xf numFmtId="37" fontId="17" fillId="0" borderId="0" xfId="0" applyNumberFormat="1" applyFont="1" applyFill="1" applyBorder="1" applyAlignment="1">
      <alignment horizontal="center" vertical="center"/>
    </xf>
    <xf numFmtId="177" fontId="5" fillId="0" borderId="3" xfId="0" applyNumberFormat="1" applyFont="1" applyFill="1" applyBorder="1" applyAlignment="1">
      <alignment vertical="center"/>
    </xf>
    <xf numFmtId="177" fontId="5" fillId="0" borderId="0" xfId="0" applyNumberFormat="1" applyFont="1" applyFill="1" applyBorder="1" applyAlignment="1">
      <alignment vertical="center"/>
    </xf>
    <xf numFmtId="37" fontId="17" fillId="0" borderId="0" xfId="0" applyNumberFormat="1" applyFont="1" applyFill="1" applyBorder="1" applyAlignment="1">
      <alignment horizontal="left" vertical="center"/>
    </xf>
    <xf numFmtId="37" fontId="11" fillId="0" borderId="0" xfId="0" applyNumberFormat="1" applyFont="1" applyFill="1" applyBorder="1" applyAlignment="1">
      <alignment/>
    </xf>
    <xf numFmtId="177" fontId="35" fillId="0" borderId="0" xfId="15" applyNumberFormat="1" applyFont="1" applyFill="1" applyAlignment="1">
      <alignment horizontal="right"/>
    </xf>
    <xf numFmtId="43" fontId="21" fillId="0" borderId="1" xfId="15" applyFont="1" applyFill="1" applyBorder="1" applyAlignment="1" quotePrefix="1">
      <alignment horizontal="right"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1" fillId="0" borderId="0" xfId="21" applyNumberFormat="1" applyFont="1" applyFill="1" applyAlignment="1">
      <alignment horizontal="center"/>
      <protection/>
    </xf>
    <xf numFmtId="49" fontId="21" fillId="0" borderId="1" xfId="21" applyNumberFormat="1" applyFont="1" applyFill="1" applyBorder="1" applyAlignment="1" quotePrefix="1">
      <alignment horizontal="center"/>
      <protection/>
    </xf>
    <xf numFmtId="37" fontId="27"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3" fillId="0" borderId="0" xfId="21" applyNumberFormat="1" applyFont="1" applyFill="1" applyAlignment="1">
      <alignment horizontal="center" vertical="center"/>
      <protection/>
    </xf>
    <xf numFmtId="2" fontId="34" fillId="0" borderId="0" xfId="22" applyNumberFormat="1" applyFont="1" applyFill="1" applyAlignment="1">
      <alignment vertical="center" wrapText="1"/>
      <protection/>
    </xf>
    <xf numFmtId="1" fontId="34" fillId="0" borderId="0" xfId="22" applyNumberFormat="1" applyFont="1" applyFill="1" applyBorder="1" applyAlignment="1" applyProtection="1">
      <alignment horizontal="justify" vertical="top" wrapText="1"/>
      <protection locked="0"/>
    </xf>
    <xf numFmtId="37" fontId="37" fillId="0" borderId="0" xfId="0" applyNumberFormat="1" applyFont="1" applyFill="1" applyAlignment="1">
      <alignment horizontal="justify" vertical="top" wrapText="1"/>
    </xf>
    <xf numFmtId="37" fontId="27"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77" fontId="21" fillId="0" borderId="1" xfId="15" applyNumberFormat="1" applyFont="1" applyFill="1" applyBorder="1" applyAlignment="1">
      <alignment horizontal="center"/>
    </xf>
    <xf numFmtId="37" fontId="11" fillId="0" borderId="0" xfId="0" applyNumberFormat="1" applyFont="1" applyFill="1" applyAlignment="1">
      <alignment horizontal="justify" wrapText="1"/>
    </xf>
    <xf numFmtId="37" fontId="0" fillId="2" borderId="0" xfId="0" applyNumberFormat="1" applyAlignment="1">
      <alignment horizontal="justify" wrapText="1"/>
    </xf>
    <xf numFmtId="37" fontId="21" fillId="0" borderId="0" xfId="0" applyNumberFormat="1" applyFont="1" applyFill="1" applyAlignment="1">
      <alignment vertical="center" wrapText="1"/>
    </xf>
    <xf numFmtId="37" fontId="0" fillId="2" borderId="0" xfId="0" applyNumberFormat="1" applyAlignment="1">
      <alignment vertical="center" wrapText="1"/>
    </xf>
    <xf numFmtId="37" fontId="13" fillId="2" borderId="0" xfId="0" applyNumberFormat="1" applyFont="1" applyAlignment="1">
      <alignment horizontal="justify" wrapText="1"/>
    </xf>
    <xf numFmtId="38" fontId="11" fillId="0" borderId="0" xfId="0" applyNumberFormat="1" applyFont="1" applyFill="1" applyAlignment="1">
      <alignment wrapText="1"/>
    </xf>
    <xf numFmtId="38" fontId="12" fillId="0" borderId="14" xfId="0" applyNumberFormat="1" applyFont="1" applyFill="1" applyBorder="1" applyAlignment="1">
      <alignment horizontal="center" vertical="center"/>
    </xf>
    <xf numFmtId="38" fontId="12" fillId="0" borderId="15" xfId="0" applyNumberFormat="1" applyFont="1" applyFill="1" applyBorder="1" applyAlignment="1">
      <alignment horizontal="center" vertical="center"/>
    </xf>
    <xf numFmtId="38" fontId="12" fillId="0" borderId="16" xfId="0" applyNumberFormat="1" applyFont="1" applyFill="1" applyBorder="1" applyAlignment="1">
      <alignment horizontal="center" vertical="center"/>
    </xf>
    <xf numFmtId="177" fontId="11" fillId="0" borderId="0" xfId="15" applyNumberFormat="1" applyFont="1" applyFill="1" applyAlignment="1">
      <alignment wrapText="1"/>
    </xf>
    <xf numFmtId="37" fontId="0" fillId="2" borderId="0" xfId="0" applyNumberFormat="1" applyAlignment="1">
      <alignment wrapText="1"/>
    </xf>
    <xf numFmtId="1" fontId="34" fillId="0" borderId="0" xfId="22" applyNumberFormat="1" applyFont="1" applyFill="1" applyBorder="1" applyAlignment="1" applyProtection="1">
      <alignment horizontal="justify" vertical="top" wrapText="1"/>
      <protection locked="0"/>
    </xf>
    <xf numFmtId="37" fontId="37" fillId="2" borderId="0" xfId="0" applyNumberFormat="1" applyFont="1" applyAlignment="1">
      <alignment horizontal="justify" vertical="top" wrapText="1"/>
    </xf>
    <xf numFmtId="37" fontId="37" fillId="2" borderId="0" xfId="0" applyNumberFormat="1" applyFont="1" applyAlignment="1">
      <alignment/>
    </xf>
    <xf numFmtId="1" fontId="34" fillId="0" borderId="0" xfId="22" applyNumberFormat="1" applyFont="1" applyFill="1" applyBorder="1" applyAlignment="1" applyProtection="1">
      <alignment horizontal="justify" wrapText="1"/>
      <protection locked="0"/>
    </xf>
    <xf numFmtId="37" fontId="34" fillId="0" borderId="0" xfId="0" applyNumberFormat="1" applyFont="1" applyFill="1" applyAlignment="1">
      <alignment horizontal="justify" wrapText="1"/>
    </xf>
    <xf numFmtId="2" fontId="34" fillId="0" borderId="0" xfId="22" applyNumberFormat="1" applyFont="1" applyFill="1" applyAlignment="1">
      <alignment horizontal="justify" wrapText="1"/>
      <protection/>
    </xf>
    <xf numFmtId="2" fontId="34" fillId="0" borderId="0" xfId="22" applyNumberFormat="1" applyFont="1" applyFill="1" applyBorder="1" applyAlignment="1">
      <alignment horizontal="justify" vertical="top" wrapText="1"/>
      <protection/>
    </xf>
    <xf numFmtId="37" fontId="35" fillId="0" borderId="1" xfId="0" applyNumberFormat="1" applyFont="1" applyFill="1" applyBorder="1" applyAlignment="1">
      <alignment horizontal="center" wrapText="1"/>
    </xf>
    <xf numFmtId="177" fontId="34" fillId="0" borderId="0" xfId="15" applyNumberFormat="1" applyFont="1" applyFill="1" applyAlignment="1">
      <alignment wrapText="1"/>
    </xf>
    <xf numFmtId="37" fontId="37" fillId="0" borderId="0" xfId="0" applyNumberFormat="1" applyFont="1" applyFill="1" applyAlignment="1">
      <alignment wrapText="1"/>
    </xf>
    <xf numFmtId="177" fontId="34" fillId="0" borderId="0" xfId="15" applyNumberFormat="1" applyFont="1" applyFill="1" applyBorder="1" applyAlignment="1">
      <alignment wrapText="1"/>
    </xf>
    <xf numFmtId="1" fontId="34" fillId="0" borderId="0" xfId="22" applyNumberFormat="1" applyFont="1" applyFill="1" applyBorder="1" applyAlignment="1" applyProtection="1">
      <alignment horizontal="justify" wrapText="1"/>
      <protection locked="0"/>
    </xf>
    <xf numFmtId="37" fontId="37" fillId="0" borderId="0" xfId="0" applyNumberFormat="1" applyFont="1" applyFill="1" applyBorder="1" applyAlignment="1">
      <alignment horizontal="justify" wrapText="1"/>
    </xf>
    <xf numFmtId="1" fontId="34" fillId="0" borderId="0" xfId="22" applyNumberFormat="1" applyFont="1" applyFill="1" applyBorder="1" applyAlignment="1" applyProtection="1">
      <alignment horizontal="left" vertical="top" wrapText="1"/>
      <protection locked="0"/>
    </xf>
    <xf numFmtId="37" fontId="37" fillId="0" borderId="0" xfId="0" applyNumberFormat="1" applyFont="1" applyFill="1" applyAlignment="1">
      <alignment vertical="top" wrapText="1"/>
    </xf>
    <xf numFmtId="1" fontId="34" fillId="0" borderId="0" xfId="22" applyNumberFormat="1" applyFont="1" applyFill="1" applyBorder="1" applyAlignment="1" applyProtection="1">
      <alignment horizontal="left" wrapText="1"/>
      <protection locked="0"/>
    </xf>
    <xf numFmtId="37" fontId="37" fillId="2" borderId="0" xfId="0" applyNumberFormat="1" applyFont="1" applyAlignment="1">
      <alignment wrapText="1"/>
    </xf>
    <xf numFmtId="2" fontId="34" fillId="0" borderId="0" xfId="22" applyNumberFormat="1" applyFont="1" applyFill="1" applyBorder="1" applyAlignment="1">
      <alignment horizontal="justify" vertical="top" wrapText="1"/>
      <protection/>
    </xf>
    <xf numFmtId="2" fontId="34" fillId="0" borderId="0" xfId="22" applyNumberFormat="1" applyFont="1" applyFill="1" applyAlignment="1">
      <alignment horizontal="justify" wrapText="1"/>
      <protection/>
    </xf>
    <xf numFmtId="37" fontId="37" fillId="0" borderId="0" xfId="0" applyNumberFormat="1" applyFont="1" applyFill="1" applyAlignment="1">
      <alignment horizontal="justify" wrapText="1"/>
    </xf>
    <xf numFmtId="177" fontId="34" fillId="0" borderId="3" xfId="15" applyNumberFormat="1" applyFont="1" applyFill="1" applyBorder="1" applyAlignment="1">
      <alignment vertical="center"/>
    </xf>
    <xf numFmtId="37" fontId="37" fillId="0" borderId="2" xfId="0" applyNumberFormat="1" applyFont="1" applyFill="1" applyBorder="1" applyAlignment="1">
      <alignment vertical="center"/>
    </xf>
    <xf numFmtId="37" fontId="37" fillId="2" borderId="0" xfId="0" applyNumberFormat="1" applyFont="1" applyAlignment="1">
      <alignment vertical="top" wrapText="1"/>
    </xf>
    <xf numFmtId="177" fontId="34" fillId="0" borderId="2" xfId="15" applyNumberFormat="1" applyFont="1" applyFill="1" applyBorder="1" applyAlignment="1">
      <alignment vertical="center"/>
    </xf>
    <xf numFmtId="37" fontId="35" fillId="0" borderId="1" xfId="0" applyNumberFormat="1" applyFont="1" applyFill="1" applyBorder="1" applyAlignment="1">
      <alignment horizontal="center"/>
    </xf>
    <xf numFmtId="37" fontId="34" fillId="0" borderId="0" xfId="0" applyFont="1" applyFill="1" applyAlignment="1">
      <alignment horizontal="justify" vertical="center" wrapText="1"/>
    </xf>
    <xf numFmtId="2" fontId="34" fillId="0" borderId="0" xfId="22" applyNumberFormat="1" applyFont="1" applyFill="1" applyBorder="1" applyAlignment="1">
      <alignment horizontal="justify"/>
      <protection/>
    </xf>
    <xf numFmtId="37" fontId="37" fillId="2" borderId="0" xfId="0" applyNumberFormat="1" applyFont="1" applyAlignment="1">
      <alignment horizontal="justify"/>
    </xf>
    <xf numFmtId="1" fontId="34" fillId="0" borderId="0" xfId="22" applyNumberFormat="1" applyFont="1" applyFill="1" applyBorder="1" applyAlignment="1" applyProtection="1">
      <alignment horizontal="justify" vertical="center" wrapText="1"/>
      <protection locked="0"/>
    </xf>
    <xf numFmtId="37" fontId="37" fillId="0" borderId="0" xfId="0" applyNumberFormat="1" applyFont="1" applyFill="1" applyBorder="1" applyAlignment="1">
      <alignment horizontal="justify" vertical="center" wrapText="1"/>
    </xf>
    <xf numFmtId="177" fontId="34" fillId="0" borderId="0" xfId="15" applyNumberFormat="1" applyFont="1" applyFill="1" applyAlignment="1" quotePrefix="1">
      <alignment wrapText="1"/>
    </xf>
    <xf numFmtId="2" fontId="34" fillId="0" borderId="0" xfId="22" applyNumberFormat="1" applyFont="1" applyFill="1" applyBorder="1" applyAlignment="1">
      <alignment vertical="top" wrapText="1"/>
      <protection/>
    </xf>
    <xf numFmtId="37" fontId="37" fillId="0" borderId="0" xfId="0" applyNumberFormat="1" applyFont="1" applyFill="1" applyBorder="1" applyAlignment="1">
      <alignment horizontal="justify" vertical="top" wrapText="1"/>
    </xf>
    <xf numFmtId="1" fontId="34" fillId="0" borderId="0" xfId="22" applyNumberFormat="1" applyFont="1" applyFill="1" applyBorder="1" applyAlignment="1" applyProtection="1" quotePrefix="1">
      <alignment horizontal="justify" vertical="top" wrapText="1"/>
      <protection locked="0"/>
    </xf>
    <xf numFmtId="1" fontId="34" fillId="0" borderId="0" xfId="0" applyNumberFormat="1" applyFont="1" applyFill="1" applyBorder="1" applyAlignment="1" applyProtection="1">
      <alignment horizontal="justify" wrapText="1"/>
      <protection locked="0"/>
    </xf>
    <xf numFmtId="177" fontId="34" fillId="0" borderId="0" xfId="15" applyNumberFormat="1" applyFont="1" applyFill="1" applyBorder="1" applyAlignment="1">
      <alignment vertical="center"/>
    </xf>
    <xf numFmtId="1" fontId="35" fillId="0" borderId="0" xfId="22" applyNumberFormat="1" applyFont="1" applyFill="1" applyBorder="1" applyAlignment="1" applyProtection="1">
      <alignment horizontal="center"/>
      <protection locked="0"/>
    </xf>
    <xf numFmtId="1" fontId="34" fillId="0" borderId="0" xfId="0" applyNumberFormat="1" applyFont="1" applyFill="1" applyBorder="1" applyAlignment="1" applyProtection="1">
      <alignment horizontal="justify" vertical="top" wrapText="1"/>
      <protection locked="0"/>
    </xf>
    <xf numFmtId="177" fontId="34" fillId="0" borderId="0" xfId="15" applyNumberFormat="1" applyFont="1" applyFill="1" applyAlignment="1">
      <alignment horizontal="left" wrapText="1"/>
    </xf>
    <xf numFmtId="177" fontId="37" fillId="0" borderId="0" xfId="0" applyNumberFormat="1" applyFont="1" applyFill="1" applyBorder="1" applyAlignment="1">
      <alignment vertical="center"/>
    </xf>
    <xf numFmtId="177" fontId="34" fillId="0" borderId="0" xfId="15" applyNumberFormat="1" applyFont="1" applyFill="1" applyAlignment="1">
      <alignment vertical="center"/>
    </xf>
    <xf numFmtId="37" fontId="37" fillId="0" borderId="0" xfId="0" applyNumberFormat="1" applyFont="1" applyFill="1" applyAlignment="1">
      <alignmen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325</xdr:row>
      <xdr:rowOff>0</xdr:rowOff>
    </xdr:from>
    <xdr:to>
      <xdr:col>7</xdr:col>
      <xdr:colOff>723900</xdr:colOff>
      <xdr:row>325</xdr:row>
      <xdr:rowOff>0</xdr:rowOff>
    </xdr:to>
    <xdr:sp>
      <xdr:nvSpPr>
        <xdr:cNvPr id="1" name="Line 2"/>
        <xdr:cNvSpPr>
          <a:spLocks/>
        </xdr:cNvSpPr>
      </xdr:nvSpPr>
      <xdr:spPr>
        <a:xfrm>
          <a:off x="6400800" y="11123295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Quarterly%20Report\Y2006\Sep2006\Template\Bs&amp;pl%20in%20formula%20Y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oduan\Local%20Settings\Temporary%20Internet%20Files\Content.IE5\0LE709UB\Template\Bs&amp;pl%20in%20formula%20Y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
      <sheetName val="A1"/>
      <sheetName val="B0"/>
      <sheetName val="B1"/>
      <sheetName val="Checklist"/>
      <sheetName val="Eff tax recon"/>
      <sheetName val="subgroup pbt recon"/>
      <sheetName val="set rpt with new segm"/>
      <sheetName val="Seg rpt (final format)"/>
      <sheetName val="wsheet without elim"/>
    </sheetNames>
    <sheetDataSet>
      <sheetData sheetId="8">
        <row r="21">
          <cell r="H2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
      <sheetName val="A1"/>
      <sheetName val="B0"/>
      <sheetName val="B1"/>
      <sheetName val="Checklist"/>
      <sheetName val="Eff tax recon"/>
      <sheetName val="subgroup pbt recon"/>
      <sheetName val="wsheet without elim"/>
      <sheetName val="Seg rpt (final format)"/>
      <sheetName val="Seg rpt (old format)"/>
      <sheetName val="Seg rpt (individual qtr)"/>
    </sheetNames>
    <sheetDataSet>
      <sheetData sheetId="2">
        <row r="60">
          <cell r="DD60">
            <v>386429.7897999998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60" zoomScaleNormal="60" workbookViewId="0" topLeftCell="A1">
      <selection activeCell="K22" sqref="K22"/>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391" customWidth="1"/>
    <col min="6" max="6" width="2.3359375" style="391" customWidth="1"/>
    <col min="7" max="7" width="14.6640625" style="391" customWidth="1"/>
    <col min="8" max="8" width="1.77734375" style="391" customWidth="1"/>
    <col min="9" max="9" width="15.77734375" style="392" customWidth="1"/>
    <col min="10" max="10" width="1.2265625" style="392" customWidth="1"/>
    <col min="11" max="11" width="16.6640625" style="392" customWidth="1"/>
    <col min="12" max="16384" width="5.6640625" style="1" customWidth="1"/>
  </cols>
  <sheetData>
    <row r="1" spans="1:11" s="28" customFormat="1" ht="36" customHeight="1">
      <c r="A1" s="27"/>
      <c r="B1" s="514" t="s">
        <v>231</v>
      </c>
      <c r="C1" s="514"/>
      <c r="D1" s="514"/>
      <c r="E1" s="514"/>
      <c r="F1" s="514"/>
      <c r="G1" s="514"/>
      <c r="H1" s="514"/>
      <c r="I1" s="514"/>
      <c r="J1" s="514"/>
      <c r="K1" s="514"/>
    </row>
    <row r="2" spans="1:11" s="25" customFormat="1" ht="45" customHeight="1">
      <c r="A2" s="23"/>
      <c r="B2" s="515" t="s">
        <v>179</v>
      </c>
      <c r="C2" s="516"/>
      <c r="D2" s="516"/>
      <c r="E2" s="516"/>
      <c r="F2" s="516"/>
      <c r="G2" s="516"/>
      <c r="H2" s="516"/>
      <c r="I2" s="516"/>
      <c r="J2" s="516"/>
      <c r="K2" s="516"/>
    </row>
    <row r="3" spans="1:11" ht="35.25" customHeight="1">
      <c r="A3" s="517"/>
      <c r="B3" s="517"/>
      <c r="C3" s="517"/>
      <c r="D3" s="517"/>
      <c r="E3" s="517"/>
      <c r="F3" s="517"/>
      <c r="G3" s="517"/>
      <c r="H3" s="517"/>
      <c r="I3" s="517"/>
      <c r="J3" s="517"/>
      <c r="K3" s="517"/>
    </row>
    <row r="4" spans="1:11" s="25" customFormat="1" ht="25.5" customHeight="1" thickBot="1">
      <c r="A4" s="24"/>
      <c r="B4" s="54" t="s">
        <v>81</v>
      </c>
      <c r="C4" s="55"/>
      <c r="D4" s="51"/>
      <c r="E4" s="518" t="s">
        <v>294</v>
      </c>
      <c r="F4" s="518"/>
      <c r="G4" s="518"/>
      <c r="H4" s="385"/>
      <c r="I4" s="518" t="s">
        <v>295</v>
      </c>
      <c r="J4" s="518"/>
      <c r="K4" s="518"/>
    </row>
    <row r="5" spans="1:11" s="25" customFormat="1" ht="27.75" customHeight="1">
      <c r="A5" s="24"/>
      <c r="D5" s="31"/>
      <c r="E5" s="386" t="s">
        <v>3</v>
      </c>
      <c r="F5" s="387"/>
      <c r="G5" s="386" t="s">
        <v>409</v>
      </c>
      <c r="H5" s="388"/>
      <c r="I5" s="386" t="s">
        <v>3</v>
      </c>
      <c r="J5" s="387"/>
      <c r="K5" s="386" t="s">
        <v>409</v>
      </c>
    </row>
    <row r="6" spans="1:11" s="25" customFormat="1" ht="6" customHeight="1">
      <c r="A6" s="24"/>
      <c r="D6" s="26"/>
      <c r="E6" s="389"/>
      <c r="F6" s="389"/>
      <c r="G6" s="389"/>
      <c r="H6" s="389"/>
      <c r="I6" s="389"/>
      <c r="J6" s="389"/>
      <c r="K6" s="389"/>
    </row>
    <row r="7" spans="1:11" s="9" customFormat="1" ht="23.25">
      <c r="A7" s="20"/>
      <c r="E7" s="142" t="s">
        <v>262</v>
      </c>
      <c r="F7" s="390"/>
      <c r="G7" s="142" t="s">
        <v>262</v>
      </c>
      <c r="H7" s="390"/>
      <c r="I7" s="142" t="s">
        <v>262</v>
      </c>
      <c r="J7" s="390"/>
      <c r="K7" s="142" t="s">
        <v>262</v>
      </c>
    </row>
    <row r="8" spans="2:11" ht="20.25">
      <c r="B8" s="3"/>
      <c r="C8" s="3"/>
      <c r="I8" s="391"/>
      <c r="K8" s="391"/>
    </row>
    <row r="9" spans="2:11" s="9" customFormat="1" ht="25.5" customHeight="1">
      <c r="B9" s="11" t="s">
        <v>217</v>
      </c>
      <c r="C9" s="11"/>
      <c r="E9" s="393">
        <v>959285</v>
      </c>
      <c r="F9" s="144"/>
      <c r="G9" s="380">
        <v>988170</v>
      </c>
      <c r="H9" s="144"/>
      <c r="I9" s="146">
        <v>4114326</v>
      </c>
      <c r="J9" s="150"/>
      <c r="K9" s="380">
        <v>1924170</v>
      </c>
    </row>
    <row r="10" spans="2:11" s="9" customFormat="1" ht="31.5" customHeight="1">
      <c r="B10" s="10" t="s">
        <v>233</v>
      </c>
      <c r="C10" s="11"/>
      <c r="E10" s="390">
        <v>-917929</v>
      </c>
      <c r="F10" s="394"/>
      <c r="G10" s="395">
        <v>-959272</v>
      </c>
      <c r="H10" s="394"/>
      <c r="I10" s="396">
        <v>-3915558</v>
      </c>
      <c r="J10" s="397"/>
      <c r="K10" s="395">
        <v>-1759676</v>
      </c>
    </row>
    <row r="11" spans="2:11" s="21" customFormat="1" ht="36" customHeight="1">
      <c r="B11" s="19" t="s">
        <v>234</v>
      </c>
      <c r="C11" s="14"/>
      <c r="D11" s="22"/>
      <c r="E11" s="47">
        <f>SUM(E9:E10)</f>
        <v>41356</v>
      </c>
      <c r="F11" s="48"/>
      <c r="G11" s="48">
        <f>SUM(G9:G10)</f>
        <v>28898</v>
      </c>
      <c r="H11" s="48"/>
      <c r="I11" s="47">
        <f>ROUND(('[2]B0'!$DD$60-SUM(I12:I15)-I17-I18),0)+1</f>
        <v>198768</v>
      </c>
      <c r="J11" s="48"/>
      <c r="K11" s="48">
        <f>'NOTE 1'!L111</f>
        <v>164494</v>
      </c>
    </row>
    <row r="12" spans="2:11" s="21" customFormat="1" ht="36" customHeight="1">
      <c r="B12" s="19" t="s">
        <v>252</v>
      </c>
      <c r="C12" s="14"/>
      <c r="D12" s="22"/>
      <c r="E12" s="393">
        <v>1282</v>
      </c>
      <c r="F12" s="144"/>
      <c r="G12" s="380">
        <v>1932</v>
      </c>
      <c r="H12" s="48"/>
      <c r="I12" s="119">
        <v>3980</v>
      </c>
      <c r="J12" s="48"/>
      <c r="K12" s="380">
        <v>4187</v>
      </c>
    </row>
    <row r="13" spans="2:11" s="21" customFormat="1" ht="33.75" customHeight="1">
      <c r="B13" s="19" t="s">
        <v>405</v>
      </c>
      <c r="C13" s="14"/>
      <c r="D13" s="22"/>
      <c r="E13" s="393">
        <v>-11095</v>
      </c>
      <c r="F13" s="144"/>
      <c r="G13" s="380">
        <v>3601</v>
      </c>
      <c r="H13" s="48"/>
      <c r="I13" s="119">
        <v>-8738</v>
      </c>
      <c r="J13" s="48"/>
      <c r="K13" s="380">
        <v>30015</v>
      </c>
    </row>
    <row r="14" spans="2:11" s="9" customFormat="1" ht="30.75" customHeight="1">
      <c r="B14" s="9" t="s">
        <v>235</v>
      </c>
      <c r="D14" s="12"/>
      <c r="E14" s="393">
        <v>-27772</v>
      </c>
      <c r="F14" s="144"/>
      <c r="G14" s="380">
        <v>-25312</v>
      </c>
      <c r="H14" s="144"/>
      <c r="I14" s="47">
        <v>-118457</v>
      </c>
      <c r="J14" s="144"/>
      <c r="K14" s="380">
        <v>-109669</v>
      </c>
    </row>
    <row r="15" spans="2:11" s="9" customFormat="1" ht="37.5" customHeight="1">
      <c r="B15" s="9" t="s">
        <v>253</v>
      </c>
      <c r="E15" s="390">
        <v>30932</v>
      </c>
      <c r="F15" s="394"/>
      <c r="G15" s="395">
        <v>21244</v>
      </c>
      <c r="H15" s="394"/>
      <c r="I15" s="417">
        <v>81037</v>
      </c>
      <c r="J15" s="397"/>
      <c r="K15" s="395">
        <v>81930</v>
      </c>
    </row>
    <row r="16" spans="5:11" s="9" customFormat="1" ht="37.5" customHeight="1">
      <c r="E16" s="393">
        <f>SUM(E11:E15)</f>
        <v>34703</v>
      </c>
      <c r="F16" s="144"/>
      <c r="G16" s="416">
        <f>SUM(G11:G15)</f>
        <v>30363</v>
      </c>
      <c r="H16" s="144"/>
      <c r="I16" s="393">
        <f>SUM(I11:I15)</f>
        <v>156590</v>
      </c>
      <c r="J16" s="150"/>
      <c r="K16" s="416">
        <f>SUM(K11:K15)</f>
        <v>170957</v>
      </c>
    </row>
    <row r="17" spans="2:11" s="9" customFormat="1" ht="37.5" customHeight="1">
      <c r="B17" s="9" t="s">
        <v>82</v>
      </c>
      <c r="E17" s="393">
        <v>248841</v>
      </c>
      <c r="F17" s="144"/>
      <c r="G17" s="380">
        <v>171436</v>
      </c>
      <c r="H17" s="144"/>
      <c r="I17" s="47">
        <v>248841</v>
      </c>
      <c r="J17" s="150"/>
      <c r="K17" s="380">
        <v>183236</v>
      </c>
    </row>
    <row r="18" spans="2:11" s="9" customFormat="1" ht="36.75" customHeight="1">
      <c r="B18" s="9" t="s">
        <v>309</v>
      </c>
      <c r="E18" s="396">
        <v>-19000</v>
      </c>
      <c r="F18" s="394"/>
      <c r="G18" s="395">
        <v>-83000</v>
      </c>
      <c r="H18" s="394"/>
      <c r="I18" s="396">
        <v>-19000</v>
      </c>
      <c r="J18" s="397"/>
      <c r="K18" s="395">
        <v>-83000</v>
      </c>
    </row>
    <row r="19" spans="2:11" s="13" customFormat="1" ht="39.75" customHeight="1">
      <c r="B19" s="29" t="s">
        <v>350</v>
      </c>
      <c r="C19" s="15"/>
      <c r="E19" s="145">
        <f>SUM(E16:E18)</f>
        <v>264544</v>
      </c>
      <c r="F19" s="398"/>
      <c r="G19" s="129">
        <f>SUM(G16:G18)</f>
        <v>118799</v>
      </c>
      <c r="H19" s="398"/>
      <c r="I19" s="145">
        <f>SUM(I16:I18)</f>
        <v>386431</v>
      </c>
      <c r="J19" s="398"/>
      <c r="K19" s="129">
        <f>SUM(K16:K18)</f>
        <v>271193</v>
      </c>
    </row>
    <row r="20" spans="2:11" s="13" customFormat="1" ht="33" customHeight="1">
      <c r="B20" s="13" t="s">
        <v>187</v>
      </c>
      <c r="E20" s="393">
        <v>5900</v>
      </c>
      <c r="F20" s="398"/>
      <c r="G20" s="380">
        <v>-9708</v>
      </c>
      <c r="H20" s="398"/>
      <c r="I20" s="393">
        <v>-35033</v>
      </c>
      <c r="J20" s="398"/>
      <c r="K20" s="380">
        <v>-40746</v>
      </c>
    </row>
    <row r="21" spans="5:11" s="13" customFormat="1" ht="9" customHeight="1">
      <c r="E21" s="399"/>
      <c r="F21" s="400"/>
      <c r="G21" s="401"/>
      <c r="H21" s="400"/>
      <c r="I21" s="399"/>
      <c r="J21" s="400"/>
      <c r="K21" s="401"/>
    </row>
    <row r="22" spans="1:11" s="9" customFormat="1" ht="37.5" customHeight="1" thickBot="1">
      <c r="A22" s="17"/>
      <c r="B22" s="361" t="s">
        <v>232</v>
      </c>
      <c r="E22" s="402">
        <f>SUM(E19:E20)</f>
        <v>270444</v>
      </c>
      <c r="F22" s="403"/>
      <c r="G22" s="404">
        <f>SUM(G19:G20)</f>
        <v>109091</v>
      </c>
      <c r="H22" s="403"/>
      <c r="I22" s="402">
        <f>SUM(I19:I20)</f>
        <v>351398</v>
      </c>
      <c r="J22" s="403"/>
      <c r="K22" s="404">
        <f>SUM(K19:K21)</f>
        <v>230447</v>
      </c>
    </row>
    <row r="23" spans="1:11" s="9" customFormat="1" ht="37.5" customHeight="1">
      <c r="A23" s="17"/>
      <c r="B23" s="18"/>
      <c r="E23" s="146"/>
      <c r="F23" s="144"/>
      <c r="G23" s="380"/>
      <c r="H23" s="144"/>
      <c r="I23" s="146"/>
      <c r="J23" s="144"/>
      <c r="K23" s="380"/>
    </row>
    <row r="24" spans="1:11" s="9" customFormat="1" ht="37.5" customHeight="1">
      <c r="A24" s="17"/>
      <c r="B24" s="18" t="s">
        <v>10</v>
      </c>
      <c r="E24" s="146"/>
      <c r="F24" s="144"/>
      <c r="G24" s="380"/>
      <c r="H24" s="144"/>
      <c r="I24" s="146"/>
      <c r="J24" s="144"/>
      <c r="K24" s="380"/>
    </row>
    <row r="25" spans="1:11" s="9" customFormat="1" ht="24" customHeight="1">
      <c r="A25" s="17"/>
      <c r="B25" s="18" t="s">
        <v>11</v>
      </c>
      <c r="E25" s="393">
        <v>166432</v>
      </c>
      <c r="F25" s="144"/>
      <c r="G25" s="380">
        <v>92998</v>
      </c>
      <c r="H25" s="144"/>
      <c r="I25" s="146">
        <v>210184</v>
      </c>
      <c r="J25" s="144"/>
      <c r="K25" s="380">
        <v>190503</v>
      </c>
    </row>
    <row r="26" spans="2:11" s="9" customFormat="1" ht="26.25" customHeight="1">
      <c r="B26" s="9" t="s">
        <v>188</v>
      </c>
      <c r="E26" s="393">
        <v>104012</v>
      </c>
      <c r="F26" s="144"/>
      <c r="G26" s="380">
        <v>16093</v>
      </c>
      <c r="H26" s="144"/>
      <c r="I26" s="146">
        <v>141214</v>
      </c>
      <c r="J26" s="150"/>
      <c r="K26" s="380">
        <v>39944</v>
      </c>
    </row>
    <row r="27" spans="5:11" s="9" customFormat="1" ht="6.75" customHeight="1">
      <c r="E27" s="396"/>
      <c r="F27" s="394"/>
      <c r="G27" s="395"/>
      <c r="H27" s="394"/>
      <c r="I27" s="396"/>
      <c r="J27" s="397"/>
      <c r="K27" s="395"/>
    </row>
    <row r="28" spans="2:11" s="13" customFormat="1" ht="29.25" customHeight="1" thickBot="1">
      <c r="B28" s="57" t="s">
        <v>232</v>
      </c>
      <c r="E28" s="405">
        <f>SUM(E25:E27)</f>
        <v>270444</v>
      </c>
      <c r="F28" s="406"/>
      <c r="G28" s="407">
        <f>SUM(G25:G27)</f>
        <v>109091</v>
      </c>
      <c r="H28" s="406"/>
      <c r="I28" s="408">
        <f>SUM(I25:I27)</f>
        <v>351398</v>
      </c>
      <c r="J28" s="406"/>
      <c r="K28" s="407">
        <f>SUM(K25:K27)</f>
        <v>230447</v>
      </c>
    </row>
    <row r="29" spans="2:11" s="9" customFormat="1" ht="18.75" customHeight="1">
      <c r="B29" s="19"/>
      <c r="E29" s="146"/>
      <c r="F29" s="144"/>
      <c r="G29" s="380"/>
      <c r="H29" s="144"/>
      <c r="I29" s="146"/>
      <c r="J29" s="150"/>
      <c r="K29" s="380"/>
    </row>
    <row r="30" spans="2:11" s="9" customFormat="1" ht="18.75" customHeight="1">
      <c r="B30" s="19"/>
      <c r="E30" s="146"/>
      <c r="F30" s="144"/>
      <c r="G30" s="380"/>
      <c r="H30" s="144"/>
      <c r="I30" s="146"/>
      <c r="J30" s="150"/>
      <c r="K30" s="380"/>
    </row>
    <row r="31" spans="2:11" s="9" customFormat="1" ht="36" customHeight="1">
      <c r="B31" s="7" t="s">
        <v>349</v>
      </c>
      <c r="E31" s="146"/>
      <c r="F31" s="144"/>
      <c r="G31" s="380"/>
      <c r="H31" s="144"/>
      <c r="I31" s="146"/>
      <c r="J31" s="150"/>
      <c r="K31" s="380"/>
    </row>
    <row r="32" spans="2:11" s="9" customFormat="1" ht="25.5" customHeight="1" thickBot="1">
      <c r="B32" s="19" t="s">
        <v>255</v>
      </c>
      <c r="E32" s="105">
        <f>'NOTE 1'!I271</f>
        <v>27.82</v>
      </c>
      <c r="F32" s="383"/>
      <c r="G32" s="58">
        <v>15.75</v>
      </c>
      <c r="H32" s="384"/>
      <c r="I32" s="105">
        <f>ROUNDDOWN('NOTE 1'!K271,2)</f>
        <v>35.21</v>
      </c>
      <c r="J32" s="383"/>
      <c r="K32" s="58">
        <v>32.49</v>
      </c>
    </row>
    <row r="33" spans="2:11" s="9" customFormat="1" ht="14.25" customHeight="1">
      <c r="B33" s="19"/>
      <c r="E33" s="382"/>
      <c r="F33" s="118"/>
      <c r="G33" s="363"/>
      <c r="H33" s="381"/>
      <c r="I33" s="382"/>
      <c r="J33" s="118"/>
      <c r="K33" s="363"/>
    </row>
    <row r="34" spans="2:11" s="9" customFormat="1" ht="30.75" customHeight="1" thickBot="1">
      <c r="B34" s="19" t="s">
        <v>256</v>
      </c>
      <c r="E34" s="105">
        <f>'NOTE 1'!I282</f>
        <v>24.98275678598509</v>
      </c>
      <c r="F34" s="383"/>
      <c r="G34" s="58">
        <v>14.654141566000895</v>
      </c>
      <c r="H34" s="384"/>
      <c r="I34" s="105">
        <f>'NOTE 1'!K282</f>
        <v>32.184007478014934</v>
      </c>
      <c r="J34" s="383"/>
      <c r="K34" s="58">
        <v>30.5</v>
      </c>
    </row>
    <row r="35" spans="2:11" s="9" customFormat="1" ht="18.75" customHeight="1">
      <c r="B35" s="19"/>
      <c r="E35" s="146"/>
      <c r="F35" s="144"/>
      <c r="G35" s="380"/>
      <c r="H35" s="144"/>
      <c r="I35" s="146"/>
      <c r="J35" s="150"/>
      <c r="K35" s="380"/>
    </row>
    <row r="36" spans="2:11" s="9" customFormat="1" ht="17.25" customHeight="1">
      <c r="B36" s="19"/>
      <c r="E36" s="146"/>
      <c r="F36" s="144"/>
      <c r="G36" s="380"/>
      <c r="H36" s="144"/>
      <c r="I36" s="146"/>
      <c r="J36" s="150"/>
      <c r="K36" s="380"/>
    </row>
    <row r="37" spans="2:11" s="9" customFormat="1" ht="36" customHeight="1">
      <c r="B37" s="7" t="s">
        <v>254</v>
      </c>
      <c r="E37" s="146"/>
      <c r="F37" s="144"/>
      <c r="G37" s="409"/>
      <c r="H37" s="144"/>
      <c r="I37" s="146"/>
      <c r="J37" s="150"/>
      <c r="K37" s="380"/>
    </row>
    <row r="38" spans="2:11" s="9" customFormat="1" ht="25.5" customHeight="1" thickBot="1">
      <c r="B38" s="19" t="s">
        <v>413</v>
      </c>
      <c r="E38" s="364">
        <v>8.5</v>
      </c>
      <c r="F38" s="383"/>
      <c r="G38" s="58">
        <v>6</v>
      </c>
      <c r="H38" s="384">
        <v>0</v>
      </c>
      <c r="I38" s="105">
        <v>18.5</v>
      </c>
      <c r="J38" s="383"/>
      <c r="K38" s="58">
        <v>16</v>
      </c>
    </row>
    <row r="39" spans="2:11" s="9" customFormat="1" ht="51.75" customHeight="1">
      <c r="B39" s="19"/>
      <c r="E39" s="146"/>
      <c r="F39" s="144"/>
      <c r="G39" s="380"/>
      <c r="H39" s="144"/>
      <c r="I39" s="146"/>
      <c r="J39" s="150"/>
      <c r="K39" s="380"/>
    </row>
    <row r="40" spans="5:11" s="9" customFormat="1" ht="21" customHeight="1" hidden="1">
      <c r="E40" s="410"/>
      <c r="F40" s="411"/>
      <c r="G40" s="411"/>
      <c r="H40" s="411"/>
      <c r="I40" s="410"/>
      <c r="J40" s="412"/>
      <c r="K40" s="411"/>
    </row>
    <row r="41" spans="5:11" s="9" customFormat="1" ht="21" customHeight="1" hidden="1">
      <c r="E41" s="410"/>
      <c r="F41" s="411"/>
      <c r="G41" s="411"/>
      <c r="H41" s="411"/>
      <c r="I41" s="410"/>
      <c r="J41" s="412"/>
      <c r="K41" s="411"/>
    </row>
    <row r="42" spans="1:11" ht="18.75" customHeight="1">
      <c r="A42" s="2"/>
      <c r="B42" s="519" t="s">
        <v>26</v>
      </c>
      <c r="C42" s="519"/>
      <c r="D42" s="519"/>
      <c r="E42" s="519"/>
      <c r="F42" s="519"/>
      <c r="G42" s="519"/>
      <c r="H42" s="519"/>
      <c r="I42" s="519"/>
      <c r="J42" s="519"/>
      <c r="K42" s="519"/>
    </row>
    <row r="43" spans="2:11" ht="20.25" customHeight="1">
      <c r="B43" s="519"/>
      <c r="C43" s="519"/>
      <c r="D43" s="519"/>
      <c r="E43" s="519"/>
      <c r="F43" s="519"/>
      <c r="G43" s="519"/>
      <c r="H43" s="519"/>
      <c r="I43" s="519"/>
      <c r="J43" s="519"/>
      <c r="K43" s="519"/>
    </row>
    <row r="44" spans="5:11" ht="20.25">
      <c r="E44" s="413"/>
      <c r="H44" s="414"/>
      <c r="I44" s="415"/>
      <c r="J44" s="415"/>
      <c r="K44" s="415"/>
    </row>
    <row r="45" spans="8:11" ht="20.25">
      <c r="H45" s="414"/>
      <c r="I45" s="415"/>
      <c r="J45" s="415"/>
      <c r="K45" s="415"/>
    </row>
    <row r="46" spans="8:11" ht="20.25">
      <c r="H46" s="414"/>
      <c r="I46" s="415"/>
      <c r="J46" s="415"/>
      <c r="K46" s="415"/>
    </row>
    <row r="47" spans="9:11" ht="20.25">
      <c r="I47" s="415"/>
      <c r="J47" s="415"/>
      <c r="K47" s="415"/>
    </row>
    <row r="48" spans="9:11" ht="20.25">
      <c r="I48" s="415"/>
      <c r="J48" s="415"/>
      <c r="K48" s="415"/>
    </row>
    <row r="49" spans="9:11" ht="20.25">
      <c r="I49" s="415"/>
      <c r="J49" s="415"/>
      <c r="K49" s="415"/>
    </row>
    <row r="50" spans="9:11" ht="20.25">
      <c r="I50" s="415"/>
      <c r="J50" s="415"/>
      <c r="K50" s="415"/>
    </row>
    <row r="51" spans="9:11" ht="20.25">
      <c r="I51" s="415"/>
      <c r="J51" s="415"/>
      <c r="K51" s="415"/>
    </row>
    <row r="52" spans="9:11" ht="20.25">
      <c r="I52" s="415"/>
      <c r="J52" s="415"/>
      <c r="K52" s="415"/>
    </row>
    <row r="53" spans="9:11" ht="20.25">
      <c r="I53" s="415"/>
      <c r="J53" s="415"/>
      <c r="K53" s="415"/>
    </row>
    <row r="54" spans="9:11" ht="20.25">
      <c r="I54" s="415"/>
      <c r="J54" s="415"/>
      <c r="K54" s="415"/>
    </row>
  </sheetData>
  <mergeCells count="6">
    <mergeCell ref="B42:K43"/>
    <mergeCell ref="B1:K1"/>
    <mergeCell ref="B2:K2"/>
    <mergeCell ref="A3:K3"/>
    <mergeCell ref="E4:G4"/>
    <mergeCell ref="I4:K4"/>
  </mergeCells>
  <printOptions/>
  <pageMargins left="0.91" right="0.76" top="1" bottom="1" header="0.5" footer="0.5"/>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F545"/>
  <sheetViews>
    <sheetView view="pageBreakPreview" zoomScale="60" zoomScaleNormal="60" workbookViewId="0" topLeftCell="A7">
      <selection activeCell="C20" sqref="C20"/>
    </sheetView>
  </sheetViews>
  <sheetFormatPr defaultColWidth="8.77734375" defaultRowHeight="15"/>
  <cols>
    <col min="1" max="1" width="6.5546875" style="6" customWidth="1"/>
    <col min="2" max="2" width="2.10546875" style="6" customWidth="1"/>
    <col min="3" max="3" width="76.10546875" style="2" customWidth="1"/>
    <col min="4" max="4" width="3.6640625" style="2" customWidth="1"/>
    <col min="5" max="6" width="18.99609375" style="137" customWidth="1"/>
    <col min="7" max="16384" width="10.5546875" style="2" customWidth="1"/>
  </cols>
  <sheetData>
    <row r="1" spans="2:6" ht="36" customHeight="1">
      <c r="B1" s="50" t="s">
        <v>231</v>
      </c>
      <c r="C1" s="32"/>
      <c r="D1" s="32"/>
      <c r="E1" s="130"/>
      <c r="F1" s="130"/>
    </row>
    <row r="2" spans="2:6" ht="45" customHeight="1">
      <c r="B2" s="49" t="s">
        <v>385</v>
      </c>
      <c r="C2" s="49"/>
      <c r="D2" s="49"/>
      <c r="E2" s="131"/>
      <c r="F2" s="131"/>
    </row>
    <row r="3" spans="1:6" s="9" customFormat="1" ht="23.25" customHeight="1">
      <c r="A3" s="5"/>
      <c r="B3" s="5"/>
      <c r="C3" s="5"/>
      <c r="E3" s="42"/>
      <c r="F3" s="42"/>
    </row>
    <row r="4" spans="2:6" ht="24" customHeight="1">
      <c r="B4" s="53"/>
      <c r="C4" s="53"/>
      <c r="D4" s="53"/>
      <c r="E4" s="132"/>
      <c r="F4" s="132"/>
    </row>
    <row r="5" spans="1:6" s="9" customFormat="1" ht="23.25">
      <c r="A5" s="33"/>
      <c r="B5" s="33"/>
      <c r="E5" s="133"/>
      <c r="F5" s="164" t="s">
        <v>30</v>
      </c>
    </row>
    <row r="6" spans="1:6" s="9" customFormat="1" ht="46.5" thickBot="1">
      <c r="A6" s="33"/>
      <c r="B6" s="52" t="s">
        <v>51</v>
      </c>
      <c r="C6" s="30"/>
      <c r="D6" s="30"/>
      <c r="E6" s="134"/>
      <c r="F6" s="503" t="s">
        <v>120</v>
      </c>
    </row>
    <row r="7" spans="1:6" s="9" customFormat="1" ht="27" customHeight="1">
      <c r="A7" s="33"/>
      <c r="B7" s="33"/>
      <c r="D7" s="35"/>
      <c r="E7" s="135" t="s">
        <v>3</v>
      </c>
      <c r="F7" s="165" t="s">
        <v>409</v>
      </c>
    </row>
    <row r="8" spans="1:6" s="9" customFormat="1" ht="24.75" customHeight="1">
      <c r="A8" s="33"/>
      <c r="B8" s="33"/>
      <c r="E8" s="136" t="s">
        <v>186</v>
      </c>
      <c r="F8" s="166" t="s">
        <v>186</v>
      </c>
    </row>
    <row r="9" spans="1:6" s="9" customFormat="1" ht="27" customHeight="1">
      <c r="A9" s="5"/>
      <c r="B9" s="36" t="s">
        <v>16</v>
      </c>
      <c r="D9" s="12"/>
      <c r="E9" s="152"/>
      <c r="F9" s="152"/>
    </row>
    <row r="10" spans="1:6" s="9" customFormat="1" ht="25.5" customHeight="1">
      <c r="A10" s="33"/>
      <c r="B10" s="36" t="s">
        <v>216</v>
      </c>
      <c r="D10" s="12"/>
      <c r="E10" s="106"/>
      <c r="F10" s="106"/>
    </row>
    <row r="11" spans="1:6" s="9" customFormat="1" ht="21.75" customHeight="1">
      <c r="A11" s="33"/>
      <c r="B11" s="37" t="s">
        <v>220</v>
      </c>
      <c r="D11" s="12"/>
      <c r="E11" s="106">
        <f>1492158+30421</f>
        <v>1522579</v>
      </c>
      <c r="F11" s="106">
        <f>1537108.47692995-F12</f>
        <v>1294141.47692995</v>
      </c>
    </row>
    <row r="12" spans="1:6" s="9" customFormat="1" ht="21.75" customHeight="1">
      <c r="A12" s="33"/>
      <c r="B12" s="37" t="s">
        <v>344</v>
      </c>
      <c r="D12" s="12"/>
      <c r="E12" s="106">
        <f>206733-30421</f>
        <v>176312</v>
      </c>
      <c r="F12" s="106">
        <v>242967</v>
      </c>
    </row>
    <row r="13" spans="1:6" s="9" customFormat="1" ht="21.75" customHeight="1">
      <c r="A13" s="33"/>
      <c r="B13" s="37" t="s">
        <v>191</v>
      </c>
      <c r="D13" s="12"/>
      <c r="E13" s="106">
        <v>554898</v>
      </c>
      <c r="F13" s="106">
        <v>692681</v>
      </c>
    </row>
    <row r="14" spans="1:6" s="9" customFormat="1" ht="21.75" customHeight="1">
      <c r="A14" s="5"/>
      <c r="B14" s="37" t="s">
        <v>192</v>
      </c>
      <c r="D14" s="12"/>
      <c r="E14" s="106">
        <v>314784</v>
      </c>
      <c r="F14" s="106">
        <v>337077.609</v>
      </c>
    </row>
    <row r="15" spans="1:6" s="9" customFormat="1" ht="21.75" customHeight="1">
      <c r="A15" s="5"/>
      <c r="B15" s="37" t="s">
        <v>4</v>
      </c>
      <c r="D15" s="12"/>
      <c r="E15" s="106">
        <v>140378</v>
      </c>
      <c r="F15" s="106">
        <v>125657</v>
      </c>
    </row>
    <row r="16" spans="1:6" s="9" customFormat="1" ht="21.75" customHeight="1">
      <c r="A16" s="5"/>
      <c r="B16" s="37" t="s">
        <v>375</v>
      </c>
      <c r="D16" s="12"/>
      <c r="E16" s="106">
        <f>54580+28264</f>
        <v>82844</v>
      </c>
      <c r="F16" s="106">
        <v>55099.987599078</v>
      </c>
    </row>
    <row r="17" spans="1:6" s="9" customFormat="1" ht="21.75" customHeight="1">
      <c r="A17" s="33"/>
      <c r="B17" s="37" t="s">
        <v>189</v>
      </c>
      <c r="D17" s="12"/>
      <c r="E17" s="106">
        <v>1272545</v>
      </c>
      <c r="F17" s="106">
        <v>1179111</v>
      </c>
    </row>
    <row r="18" spans="1:6" s="9" customFormat="1" ht="21.75" customHeight="1">
      <c r="A18" s="33"/>
      <c r="B18" s="37" t="s">
        <v>193</v>
      </c>
      <c r="D18" s="12"/>
      <c r="E18" s="106">
        <v>7318</v>
      </c>
      <c r="F18" s="106">
        <v>19688</v>
      </c>
    </row>
    <row r="19" spans="1:6" s="9" customFormat="1" ht="21.75" customHeight="1">
      <c r="A19" s="33"/>
      <c r="B19" s="37" t="s">
        <v>362</v>
      </c>
      <c r="D19" s="12"/>
      <c r="E19" s="106">
        <v>107949</v>
      </c>
      <c r="F19" s="106">
        <v>107948.64179564858</v>
      </c>
    </row>
    <row r="20" spans="1:6" s="13" customFormat="1" ht="26.25" customHeight="1">
      <c r="A20" s="38"/>
      <c r="B20" s="39"/>
      <c r="C20" s="40"/>
      <c r="D20" s="16"/>
      <c r="E20" s="107">
        <f>SUM(E11:E19)</f>
        <v>4179607</v>
      </c>
      <c r="F20" s="107">
        <v>4054371.7153246785</v>
      </c>
    </row>
    <row r="21" spans="1:6" s="9" customFormat="1" ht="7.5" customHeight="1">
      <c r="A21" s="33"/>
      <c r="B21" s="34"/>
      <c r="C21" s="36"/>
      <c r="D21" s="12"/>
      <c r="E21" s="106"/>
      <c r="F21" s="106"/>
    </row>
    <row r="22" spans="1:6" s="9" customFormat="1" ht="21.75" customHeight="1">
      <c r="A22" s="33"/>
      <c r="B22" s="36" t="s">
        <v>196</v>
      </c>
      <c r="C22" s="36"/>
      <c r="D22" s="12"/>
      <c r="E22" s="106"/>
      <c r="F22" s="106"/>
    </row>
    <row r="23" spans="1:6" s="9" customFormat="1" ht="5.25" customHeight="1" hidden="1">
      <c r="A23" s="33"/>
      <c r="B23" s="36"/>
      <c r="C23" s="36"/>
      <c r="D23" s="12"/>
      <c r="E23" s="106"/>
      <c r="F23" s="106"/>
    </row>
    <row r="24" spans="1:6" s="9" customFormat="1" ht="22.5" customHeight="1">
      <c r="A24" s="33"/>
      <c r="B24" s="37" t="s">
        <v>218</v>
      </c>
      <c r="D24" s="162"/>
      <c r="E24" s="106">
        <v>186983</v>
      </c>
      <c r="F24" s="106">
        <v>170691.015</v>
      </c>
    </row>
    <row r="25" spans="1:6" s="9" customFormat="1" ht="22.5" customHeight="1">
      <c r="A25" s="33"/>
      <c r="B25" s="37" t="s">
        <v>219</v>
      </c>
      <c r="D25" s="162"/>
      <c r="E25" s="106">
        <v>64120</v>
      </c>
      <c r="F25" s="106">
        <v>82377</v>
      </c>
    </row>
    <row r="26" spans="1:6" s="9" customFormat="1" ht="22.5" customHeight="1">
      <c r="A26" s="33"/>
      <c r="B26" s="37" t="s">
        <v>297</v>
      </c>
      <c r="D26" s="162"/>
      <c r="E26" s="106">
        <v>1114607</v>
      </c>
      <c r="F26" s="106">
        <v>557312.2205045201</v>
      </c>
    </row>
    <row r="27" spans="1:6" s="9" customFormat="1" ht="22.5" customHeight="1">
      <c r="A27" s="33"/>
      <c r="B27" s="37" t="s">
        <v>202</v>
      </c>
      <c r="D27" s="162"/>
      <c r="E27" s="106">
        <v>190553</v>
      </c>
      <c r="F27" s="106">
        <v>356376.1030424905</v>
      </c>
    </row>
    <row r="28" spans="1:6" s="16" customFormat="1" ht="27.75" customHeight="1">
      <c r="A28" s="497"/>
      <c r="B28" s="497"/>
      <c r="C28" s="41"/>
      <c r="D28" s="162"/>
      <c r="E28" s="498">
        <f>SUM(E24:E27)</f>
        <v>1556263</v>
      </c>
      <c r="F28" s="498">
        <f>SUM(F24:F27)</f>
        <v>1166756.3385470107</v>
      </c>
    </row>
    <row r="29" spans="1:6" s="16" customFormat="1" ht="27.75" customHeight="1">
      <c r="A29" s="497"/>
      <c r="B29" s="500" t="s">
        <v>343</v>
      </c>
      <c r="C29" s="41"/>
      <c r="D29" s="162"/>
      <c r="E29" s="499">
        <v>29990</v>
      </c>
      <c r="F29" s="499">
        <v>0</v>
      </c>
    </row>
    <row r="30" spans="1:6" s="16" customFormat="1" ht="27.75" customHeight="1">
      <c r="A30" s="497"/>
      <c r="B30" s="497"/>
      <c r="C30" s="41"/>
      <c r="D30" s="162"/>
      <c r="E30" s="107">
        <f>SUM(E28:E29)</f>
        <v>1586253</v>
      </c>
      <c r="F30" s="107">
        <f>SUM(F28:F29)</f>
        <v>1166756.3385470107</v>
      </c>
    </row>
    <row r="31" spans="1:6" s="9" customFormat="1" ht="36.75" customHeight="1" thickBot="1">
      <c r="A31" s="33"/>
      <c r="B31" s="36" t="s">
        <v>17</v>
      </c>
      <c r="C31" s="37"/>
      <c r="D31" s="162"/>
      <c r="E31" s="496">
        <f>E30+E20</f>
        <v>5765860</v>
      </c>
      <c r="F31" s="496">
        <f>F30+F20</f>
        <v>5221128.053871689</v>
      </c>
    </row>
    <row r="32" spans="1:6" s="9" customFormat="1" ht="53.25" customHeight="1">
      <c r="A32" s="33"/>
      <c r="B32" s="36" t="s">
        <v>18</v>
      </c>
      <c r="C32" s="37"/>
      <c r="D32" s="162"/>
      <c r="E32" s="106"/>
      <c r="F32" s="106"/>
    </row>
    <row r="33" spans="1:6" s="9" customFormat="1" ht="36.75" customHeight="1">
      <c r="A33" s="33"/>
      <c r="B33" s="36" t="s">
        <v>19</v>
      </c>
      <c r="C33" s="36"/>
      <c r="D33" s="12"/>
      <c r="E33" s="106"/>
      <c r="F33" s="106"/>
    </row>
    <row r="34" spans="1:6" s="9" customFormat="1" ht="5.25" customHeight="1">
      <c r="A34" s="33"/>
      <c r="B34" s="36"/>
      <c r="C34" s="36"/>
      <c r="D34" s="12"/>
      <c r="E34" s="106"/>
      <c r="F34" s="106"/>
    </row>
    <row r="35" spans="1:6" s="9" customFormat="1" ht="22.5" customHeight="1">
      <c r="A35" s="33"/>
      <c r="B35" s="37" t="s">
        <v>198</v>
      </c>
      <c r="D35" s="12"/>
      <c r="E35" s="109">
        <f>+'Statement of Equity'!D36</f>
        <v>299135</v>
      </c>
      <c r="F35" s="106">
        <v>296045.49959999975</v>
      </c>
    </row>
    <row r="36" spans="1:6" s="9" customFormat="1" ht="27.75" customHeight="1">
      <c r="A36" s="33"/>
      <c r="B36" s="37" t="s">
        <v>199</v>
      </c>
      <c r="E36" s="109">
        <f>'Statement of Equity'!O36-E35</f>
        <v>1624530</v>
      </c>
      <c r="F36" s="109">
        <v>1406675</v>
      </c>
    </row>
    <row r="37" spans="1:6" s="9" customFormat="1" ht="27.75" customHeight="1">
      <c r="A37" s="33"/>
      <c r="B37" s="36" t="s">
        <v>257</v>
      </c>
      <c r="E37" s="110">
        <f>SUM(E35:E36)</f>
        <v>1923665</v>
      </c>
      <c r="F37" s="110">
        <f>SUM(F35:F36)</f>
        <v>1702720.4995999997</v>
      </c>
    </row>
    <row r="38" spans="1:6" s="12" customFormat="1" ht="27.75" customHeight="1">
      <c r="A38" s="195"/>
      <c r="B38" s="196" t="s">
        <v>52</v>
      </c>
      <c r="C38" s="37"/>
      <c r="E38" s="111">
        <v>0</v>
      </c>
      <c r="F38" s="106">
        <v>19364</v>
      </c>
    </row>
    <row r="39" spans="1:6" s="9" customFormat="1" ht="27.75" customHeight="1">
      <c r="A39" s="33"/>
      <c r="B39" s="36" t="s">
        <v>188</v>
      </c>
      <c r="E39" s="111">
        <f>+'Statement of Equity'!P36</f>
        <v>783219.9636</v>
      </c>
      <c r="F39" s="106">
        <v>683270.5699669567</v>
      </c>
    </row>
    <row r="40" spans="1:6" s="13" customFormat="1" ht="32.25" customHeight="1">
      <c r="A40" s="38"/>
      <c r="B40" s="37" t="s">
        <v>20</v>
      </c>
      <c r="C40" s="45"/>
      <c r="E40" s="192">
        <f>SUM(E37:E39)</f>
        <v>2706884.9636</v>
      </c>
      <c r="F40" s="192">
        <f>SUM(F37:F39)</f>
        <v>2405355.0695669567</v>
      </c>
    </row>
    <row r="41" spans="1:6" s="9" customFormat="1" ht="33.75" customHeight="1">
      <c r="A41" s="33"/>
      <c r="B41" s="36" t="s">
        <v>221</v>
      </c>
      <c r="C41" s="36"/>
      <c r="D41" s="12"/>
      <c r="E41" s="106"/>
      <c r="F41" s="106"/>
    </row>
    <row r="42" spans="1:6" s="9" customFormat="1" ht="4.5" customHeight="1">
      <c r="A42" s="33"/>
      <c r="B42" s="36"/>
      <c r="C42" s="36"/>
      <c r="D42" s="12"/>
      <c r="E42" s="106"/>
      <c r="F42" s="106"/>
    </row>
    <row r="43" spans="1:6" s="9" customFormat="1" ht="19.5" customHeight="1">
      <c r="A43" s="33"/>
      <c r="B43" s="37" t="s">
        <v>372</v>
      </c>
      <c r="E43" s="109">
        <v>775025</v>
      </c>
      <c r="F43" s="106">
        <v>874331</v>
      </c>
    </row>
    <row r="44" spans="1:6" s="9" customFormat="1" ht="24.75" customHeight="1">
      <c r="A44" s="33"/>
      <c r="B44" s="37" t="s">
        <v>113</v>
      </c>
      <c r="E44" s="109">
        <v>44640</v>
      </c>
      <c r="F44" s="106">
        <v>36029</v>
      </c>
    </row>
    <row r="45" spans="1:6" s="9" customFormat="1" ht="25.5" customHeight="1">
      <c r="A45" s="33"/>
      <c r="B45" s="37" t="s">
        <v>374</v>
      </c>
      <c r="E45" s="109">
        <f>44334+28264</f>
        <v>72598</v>
      </c>
      <c r="F45" s="106">
        <v>37994.792</v>
      </c>
    </row>
    <row r="46" spans="1:6" s="13" customFormat="1" ht="26.25" customHeight="1">
      <c r="A46" s="38"/>
      <c r="B46" s="40"/>
      <c r="C46" s="40"/>
      <c r="D46" s="16"/>
      <c r="E46" s="107">
        <f>SUM(E43:E45)</f>
        <v>892263</v>
      </c>
      <c r="F46" s="107">
        <f>SUM(F43:F45)</f>
        <v>948354.792</v>
      </c>
    </row>
    <row r="47" spans="1:6" s="9" customFormat="1" ht="27" customHeight="1">
      <c r="A47" s="33"/>
      <c r="B47" s="36" t="s">
        <v>197</v>
      </c>
      <c r="C47" s="37"/>
      <c r="D47" s="162"/>
      <c r="E47" s="106"/>
      <c r="F47" s="106"/>
    </row>
    <row r="48" spans="1:6" s="9" customFormat="1" ht="21.75" customHeight="1">
      <c r="A48" s="33"/>
      <c r="B48" s="37" t="s">
        <v>373</v>
      </c>
      <c r="D48" s="162"/>
      <c r="E48" s="109">
        <v>1526022</v>
      </c>
      <c r="F48" s="106">
        <v>1138569.2480000001</v>
      </c>
    </row>
    <row r="49" spans="1:6" s="9" customFormat="1" ht="21.75" customHeight="1">
      <c r="A49" s="33"/>
      <c r="B49" s="37" t="s">
        <v>299</v>
      </c>
      <c r="D49" s="426"/>
      <c r="E49" s="106">
        <v>607829</v>
      </c>
      <c r="F49" s="106">
        <v>678622.103333052</v>
      </c>
    </row>
    <row r="50" spans="1:6" s="9" customFormat="1" ht="21.75" customHeight="1">
      <c r="A50" s="33"/>
      <c r="B50" s="37" t="s">
        <v>187</v>
      </c>
      <c r="D50" s="501"/>
      <c r="E50" s="109">
        <v>11024</v>
      </c>
      <c r="F50" s="106">
        <v>28942.690204400016</v>
      </c>
    </row>
    <row r="51" spans="1:6" s="9" customFormat="1" ht="21.75" customHeight="1">
      <c r="A51" s="33"/>
      <c r="B51" s="37" t="s">
        <v>414</v>
      </c>
      <c r="D51" s="501"/>
      <c r="E51" s="109">
        <v>21837</v>
      </c>
      <c r="F51" s="106">
        <v>21284</v>
      </c>
    </row>
    <row r="52" spans="1:6" s="13" customFormat="1" ht="25.5" customHeight="1">
      <c r="A52" s="38"/>
      <c r="B52" s="38"/>
      <c r="C52" s="41"/>
      <c r="D52" s="16"/>
      <c r="E52" s="107">
        <f>SUM(E48:E51)</f>
        <v>2166712</v>
      </c>
      <c r="F52" s="107">
        <f>SUM(F48:F51)</f>
        <v>1867418.0415374523</v>
      </c>
    </row>
    <row r="53" spans="1:6" s="13" customFormat="1" ht="27" customHeight="1">
      <c r="A53" s="38"/>
      <c r="B53" s="40" t="s">
        <v>21</v>
      </c>
      <c r="C53" s="40"/>
      <c r="D53" s="16"/>
      <c r="E53" s="108">
        <f>E52+E46</f>
        <v>3058975</v>
      </c>
      <c r="F53" s="108">
        <f>F52+F46</f>
        <v>2815772.8335374524</v>
      </c>
    </row>
    <row r="54" spans="1:6" s="9" customFormat="1" ht="9.75" customHeight="1">
      <c r="A54" s="33"/>
      <c r="B54" s="36"/>
      <c r="C54" s="36"/>
      <c r="D54" s="12"/>
      <c r="E54" s="194"/>
      <c r="F54" s="194"/>
    </row>
    <row r="55" spans="1:6" s="13" customFormat="1" ht="34.5" customHeight="1" thickBot="1">
      <c r="A55" s="38"/>
      <c r="B55" s="46" t="s">
        <v>27</v>
      </c>
      <c r="C55" s="43"/>
      <c r="D55" s="16"/>
      <c r="E55" s="193">
        <f>E53+E40</f>
        <v>5765859.9636</v>
      </c>
      <c r="F55" s="193">
        <f>F53+F40</f>
        <v>5221127.90310441</v>
      </c>
    </row>
    <row r="56" spans="1:6" s="9" customFormat="1" ht="12" customHeight="1" hidden="1">
      <c r="A56" s="33"/>
      <c r="B56" s="33"/>
      <c r="C56" s="44"/>
      <c r="D56" s="12"/>
      <c r="E56" s="106"/>
      <c r="F56" s="106"/>
    </row>
    <row r="57" spans="1:6" s="9" customFormat="1" ht="12" customHeight="1">
      <c r="A57" s="33"/>
      <c r="B57" s="33"/>
      <c r="E57" s="42"/>
      <c r="F57" s="42"/>
    </row>
    <row r="58" spans="1:6" s="13" customFormat="1" ht="51" customHeight="1" thickBot="1">
      <c r="A58" s="38"/>
      <c r="B58" s="521" t="s">
        <v>105</v>
      </c>
      <c r="C58" s="522"/>
      <c r="E58" s="138">
        <f>(E31-E53-E39)/E35/2</f>
        <v>3.2153794046166446</v>
      </c>
      <c r="F58" s="138">
        <f>(F31-F53-F39)/F35/2</f>
        <v>2.9084796977053617</v>
      </c>
    </row>
    <row r="59" spans="1:6" s="9" customFormat="1" ht="27.75" customHeight="1">
      <c r="A59" s="33"/>
      <c r="B59" s="33"/>
      <c r="E59" s="42"/>
      <c r="F59" s="42"/>
    </row>
    <row r="60" spans="1:6" s="9" customFormat="1" ht="7.5" customHeight="1" hidden="1">
      <c r="A60" s="33"/>
      <c r="B60" s="33"/>
      <c r="E60" s="42"/>
      <c r="F60" s="167"/>
    </row>
    <row r="61" spans="1:6" s="9" customFormat="1" ht="48.75" customHeight="1">
      <c r="A61" s="33"/>
      <c r="B61" s="519" t="s">
        <v>25</v>
      </c>
      <c r="C61" s="520"/>
      <c r="D61" s="520"/>
      <c r="E61" s="520"/>
      <c r="F61" s="520"/>
    </row>
    <row r="62" spans="1:6" s="9" customFormat="1" ht="23.25">
      <c r="A62" s="33"/>
      <c r="B62" s="21"/>
      <c r="E62" s="42"/>
      <c r="F62" s="42"/>
    </row>
    <row r="63" spans="1:6" s="9" customFormat="1" ht="23.25">
      <c r="A63" s="33"/>
      <c r="B63" s="21"/>
      <c r="E63" s="42"/>
      <c r="F63" s="42"/>
    </row>
    <row r="64" spans="1:6" s="9" customFormat="1" ht="23.25">
      <c r="A64" s="33"/>
      <c r="B64" s="21"/>
      <c r="E64" s="42"/>
      <c r="F64" s="42"/>
    </row>
    <row r="65" spans="1:6" s="9" customFormat="1" ht="23.25">
      <c r="A65" s="33"/>
      <c r="B65" s="21"/>
      <c r="E65" s="42"/>
      <c r="F65" s="42"/>
    </row>
    <row r="66" spans="1:6" s="9" customFormat="1" ht="23.25">
      <c r="A66" s="33"/>
      <c r="B66" s="21"/>
      <c r="E66" s="42"/>
      <c r="F66" s="42"/>
    </row>
    <row r="67" spans="1:6" s="9" customFormat="1" ht="23.25">
      <c r="A67" s="33"/>
      <c r="B67" s="21"/>
      <c r="E67" s="42"/>
      <c r="F67" s="42"/>
    </row>
    <row r="68" spans="1:6" s="9" customFormat="1" ht="23.25">
      <c r="A68" s="33"/>
      <c r="B68" s="21"/>
      <c r="E68" s="42"/>
      <c r="F68" s="42"/>
    </row>
    <row r="69" spans="1:6" s="9" customFormat="1" ht="23.25">
      <c r="A69" s="33"/>
      <c r="B69" s="21"/>
      <c r="E69" s="42"/>
      <c r="F69" s="42"/>
    </row>
    <row r="70" spans="1:6" s="9" customFormat="1" ht="23.25">
      <c r="A70" s="33"/>
      <c r="B70" s="21"/>
      <c r="E70" s="42"/>
      <c r="F70" s="42"/>
    </row>
    <row r="71" spans="1:6" s="9" customFormat="1" ht="23.25">
      <c r="A71" s="33"/>
      <c r="B71" s="21"/>
      <c r="E71" s="42"/>
      <c r="F71" s="42"/>
    </row>
    <row r="72" spans="1:6" s="9" customFormat="1" ht="23.25">
      <c r="A72" s="33"/>
      <c r="B72" s="33"/>
      <c r="E72" s="42"/>
      <c r="F72" s="42"/>
    </row>
    <row r="73" spans="1:6" s="9" customFormat="1" ht="23.25">
      <c r="A73" s="33"/>
      <c r="B73" s="33"/>
      <c r="E73" s="42"/>
      <c r="F73" s="42"/>
    </row>
    <row r="74" spans="1:6" s="9" customFormat="1" ht="23.25">
      <c r="A74" s="33"/>
      <c r="B74" s="33"/>
      <c r="E74" s="42"/>
      <c r="F74" s="42"/>
    </row>
    <row r="75" spans="1:6" s="9" customFormat="1" ht="23.25">
      <c r="A75" s="33"/>
      <c r="B75" s="33"/>
      <c r="E75" s="42"/>
      <c r="F75" s="42"/>
    </row>
    <row r="76" spans="1:6" s="9" customFormat="1" ht="23.25">
      <c r="A76" s="33"/>
      <c r="B76" s="33"/>
      <c r="E76" s="42"/>
      <c r="F76" s="42"/>
    </row>
    <row r="77" spans="1:6" s="9" customFormat="1" ht="23.25">
      <c r="A77" s="33"/>
      <c r="B77" s="33"/>
      <c r="E77" s="42"/>
      <c r="F77" s="42"/>
    </row>
    <row r="78" spans="1:6" s="9" customFormat="1" ht="23.25">
      <c r="A78" s="33"/>
      <c r="B78" s="33"/>
      <c r="E78" s="42"/>
      <c r="F78" s="42"/>
    </row>
    <row r="79" spans="1:6" s="9" customFormat="1" ht="23.25">
      <c r="A79" s="33"/>
      <c r="B79" s="33"/>
      <c r="E79" s="42"/>
      <c r="F79" s="42"/>
    </row>
    <row r="80" spans="1:6" s="9" customFormat="1" ht="23.25">
      <c r="A80" s="33"/>
      <c r="B80" s="33"/>
      <c r="E80" s="42"/>
      <c r="F80" s="42"/>
    </row>
    <row r="81" spans="1:6" s="9" customFormat="1" ht="23.25">
      <c r="A81" s="33"/>
      <c r="B81" s="33"/>
      <c r="E81" s="42"/>
      <c r="F81" s="42"/>
    </row>
    <row r="82" spans="1:6" s="9" customFormat="1" ht="23.25">
      <c r="A82" s="33"/>
      <c r="B82" s="33"/>
      <c r="E82" s="42"/>
      <c r="F82" s="42"/>
    </row>
    <row r="83" spans="1:6" s="9" customFormat="1" ht="23.25">
      <c r="A83" s="33"/>
      <c r="B83" s="33"/>
      <c r="E83" s="42"/>
      <c r="F83" s="42"/>
    </row>
    <row r="84" spans="1:6" s="9" customFormat="1" ht="23.25">
      <c r="A84" s="33"/>
      <c r="B84" s="33"/>
      <c r="E84" s="42"/>
      <c r="F84" s="42"/>
    </row>
    <row r="85" spans="1:6" s="9" customFormat="1" ht="23.25">
      <c r="A85" s="33"/>
      <c r="B85" s="33"/>
      <c r="E85" s="42"/>
      <c r="F85" s="42"/>
    </row>
    <row r="86" spans="1:6" s="9" customFormat="1" ht="23.25">
      <c r="A86" s="33"/>
      <c r="B86" s="33"/>
      <c r="E86" s="42"/>
      <c r="F86" s="42"/>
    </row>
    <row r="87" spans="1:6" s="9" customFormat="1" ht="23.25">
      <c r="A87" s="33"/>
      <c r="B87" s="33"/>
      <c r="E87" s="42"/>
      <c r="F87" s="42"/>
    </row>
    <row r="88" spans="1:6" s="9" customFormat="1" ht="23.25">
      <c r="A88" s="33"/>
      <c r="B88" s="33"/>
      <c r="E88" s="42"/>
      <c r="F88" s="42"/>
    </row>
    <row r="89" spans="1:6" s="9" customFormat="1" ht="23.25">
      <c r="A89" s="33"/>
      <c r="B89" s="33"/>
      <c r="E89" s="42"/>
      <c r="F89" s="42"/>
    </row>
    <row r="90" spans="1:6" s="9" customFormat="1" ht="23.25">
      <c r="A90" s="33"/>
      <c r="B90" s="33"/>
      <c r="E90" s="42"/>
      <c r="F90" s="42"/>
    </row>
    <row r="91" spans="1:6" s="9" customFormat="1" ht="23.25">
      <c r="A91" s="33"/>
      <c r="B91" s="33"/>
      <c r="E91" s="42"/>
      <c r="F91" s="42"/>
    </row>
    <row r="92" spans="1:6" s="9" customFormat="1" ht="23.25">
      <c r="A92" s="33"/>
      <c r="B92" s="33"/>
      <c r="E92" s="42"/>
      <c r="F92" s="42"/>
    </row>
    <row r="93" spans="1:6" s="9" customFormat="1" ht="23.25">
      <c r="A93" s="33"/>
      <c r="B93" s="33"/>
      <c r="E93" s="42"/>
      <c r="F93" s="42"/>
    </row>
    <row r="94" spans="1:6" s="9" customFormat="1" ht="23.25">
      <c r="A94" s="33"/>
      <c r="B94" s="33"/>
      <c r="E94" s="42"/>
      <c r="F94" s="42"/>
    </row>
    <row r="95" spans="1:6" s="9" customFormat="1" ht="23.25">
      <c r="A95" s="33"/>
      <c r="B95" s="33"/>
      <c r="E95" s="42"/>
      <c r="F95" s="42"/>
    </row>
    <row r="96" spans="1:6" s="9" customFormat="1" ht="23.25">
      <c r="A96" s="33"/>
      <c r="B96" s="33"/>
      <c r="E96" s="42"/>
      <c r="F96" s="42"/>
    </row>
    <row r="97" spans="1:6" s="9" customFormat="1" ht="23.25">
      <c r="A97" s="33"/>
      <c r="B97" s="33"/>
      <c r="E97" s="42"/>
      <c r="F97" s="42"/>
    </row>
    <row r="98" spans="1:6" s="9" customFormat="1" ht="23.25">
      <c r="A98" s="33"/>
      <c r="B98" s="33"/>
      <c r="E98" s="42"/>
      <c r="F98" s="42"/>
    </row>
    <row r="99" spans="1:6" s="9" customFormat="1" ht="23.25">
      <c r="A99" s="33"/>
      <c r="B99" s="33"/>
      <c r="E99" s="42"/>
      <c r="F99" s="42"/>
    </row>
    <row r="100" spans="1:6" s="9" customFormat="1" ht="23.25">
      <c r="A100" s="33"/>
      <c r="B100" s="33"/>
      <c r="E100" s="42"/>
      <c r="F100" s="42"/>
    </row>
    <row r="101" spans="1:6" s="9" customFormat="1" ht="23.25">
      <c r="A101" s="33"/>
      <c r="B101" s="33"/>
      <c r="E101" s="42"/>
      <c r="F101" s="42"/>
    </row>
    <row r="102" spans="1:6" s="9" customFormat="1" ht="23.25">
      <c r="A102" s="33"/>
      <c r="B102" s="33"/>
      <c r="E102" s="42"/>
      <c r="F102" s="42"/>
    </row>
    <row r="103" spans="1:6" s="9" customFormat="1" ht="23.25">
      <c r="A103" s="33"/>
      <c r="B103" s="33"/>
      <c r="E103" s="42"/>
      <c r="F103" s="42"/>
    </row>
    <row r="104" spans="1:6" s="9" customFormat="1" ht="23.25">
      <c r="A104" s="33"/>
      <c r="B104" s="33"/>
      <c r="E104" s="42"/>
      <c r="F104" s="42"/>
    </row>
    <row r="105" spans="1:6" s="9" customFormat="1" ht="23.25">
      <c r="A105" s="33"/>
      <c r="B105" s="33"/>
      <c r="E105" s="42"/>
      <c r="F105" s="42"/>
    </row>
    <row r="106" spans="1:6" s="9" customFormat="1" ht="23.25">
      <c r="A106" s="33"/>
      <c r="B106" s="33"/>
      <c r="E106" s="42"/>
      <c r="F106" s="42"/>
    </row>
    <row r="107" spans="1:6" s="9" customFormat="1" ht="23.25">
      <c r="A107" s="33"/>
      <c r="B107" s="33"/>
      <c r="E107" s="42"/>
      <c r="F107" s="42"/>
    </row>
    <row r="108" spans="1:6" s="9" customFormat="1" ht="23.25">
      <c r="A108" s="33"/>
      <c r="B108" s="33"/>
      <c r="E108" s="42"/>
      <c r="F108" s="42"/>
    </row>
    <row r="109" spans="1:6" s="9" customFormat="1" ht="23.25">
      <c r="A109" s="33"/>
      <c r="B109" s="33"/>
      <c r="E109" s="42"/>
      <c r="F109" s="42"/>
    </row>
    <row r="110" spans="1:6" s="9" customFormat="1" ht="23.25">
      <c r="A110" s="33"/>
      <c r="B110" s="33"/>
      <c r="E110" s="42"/>
      <c r="F110" s="42"/>
    </row>
    <row r="111" spans="1:6" s="9" customFormat="1" ht="23.25">
      <c r="A111" s="33"/>
      <c r="B111" s="33"/>
      <c r="E111" s="42"/>
      <c r="F111" s="42"/>
    </row>
    <row r="112" spans="1:6" s="9" customFormat="1" ht="23.25">
      <c r="A112" s="33"/>
      <c r="B112" s="33"/>
      <c r="E112" s="42"/>
      <c r="F112" s="42"/>
    </row>
    <row r="113" spans="1:6" s="9" customFormat="1" ht="23.25">
      <c r="A113" s="33"/>
      <c r="B113" s="33"/>
      <c r="E113" s="42"/>
      <c r="F113" s="42"/>
    </row>
    <row r="114" spans="1:6" s="9" customFormat="1" ht="23.25">
      <c r="A114" s="33"/>
      <c r="B114" s="33"/>
      <c r="E114" s="42"/>
      <c r="F114" s="42"/>
    </row>
    <row r="115" spans="1:6" s="9" customFormat="1" ht="23.25">
      <c r="A115" s="33"/>
      <c r="B115" s="33"/>
      <c r="E115" s="42"/>
      <c r="F115" s="42"/>
    </row>
    <row r="116" spans="1:6" s="9" customFormat="1" ht="23.25">
      <c r="A116" s="33"/>
      <c r="B116" s="33"/>
      <c r="E116" s="42"/>
      <c r="F116" s="42"/>
    </row>
    <row r="117" spans="1:6" s="9" customFormat="1" ht="23.25">
      <c r="A117" s="33"/>
      <c r="B117" s="33"/>
      <c r="E117" s="42"/>
      <c r="F117" s="42"/>
    </row>
    <row r="118" spans="1:6" s="9" customFormat="1" ht="23.25">
      <c r="A118" s="33"/>
      <c r="B118" s="33"/>
      <c r="E118" s="42"/>
      <c r="F118" s="42"/>
    </row>
    <row r="119" spans="1:6" s="9" customFormat="1" ht="23.25">
      <c r="A119" s="33"/>
      <c r="B119" s="33"/>
      <c r="E119" s="42"/>
      <c r="F119" s="42"/>
    </row>
    <row r="120" spans="1:6" s="9" customFormat="1" ht="23.25">
      <c r="A120" s="33"/>
      <c r="B120" s="33"/>
      <c r="E120" s="42"/>
      <c r="F120" s="42"/>
    </row>
    <row r="121" spans="1:6" s="9" customFormat="1" ht="23.25">
      <c r="A121" s="33"/>
      <c r="B121" s="33"/>
      <c r="E121" s="42"/>
      <c r="F121" s="42"/>
    </row>
    <row r="122" spans="1:6" s="9" customFormat="1" ht="23.25">
      <c r="A122" s="33"/>
      <c r="B122" s="33"/>
      <c r="E122" s="42"/>
      <c r="F122" s="42"/>
    </row>
    <row r="123" spans="1:6" s="9" customFormat="1" ht="23.25">
      <c r="A123" s="33"/>
      <c r="B123" s="33"/>
      <c r="E123" s="42"/>
      <c r="F123" s="42"/>
    </row>
    <row r="124" spans="1:6" s="9" customFormat="1" ht="23.25">
      <c r="A124" s="33"/>
      <c r="B124" s="33"/>
      <c r="E124" s="42"/>
      <c r="F124" s="42"/>
    </row>
    <row r="125" spans="1:6" s="9" customFormat="1" ht="23.25">
      <c r="A125" s="33"/>
      <c r="B125" s="33"/>
      <c r="E125" s="42"/>
      <c r="F125" s="42"/>
    </row>
    <row r="126" spans="1:6" s="9" customFormat="1" ht="23.25">
      <c r="A126" s="33"/>
      <c r="B126" s="33"/>
      <c r="E126" s="42"/>
      <c r="F126" s="42"/>
    </row>
    <row r="127" spans="1:6" s="9" customFormat="1" ht="23.25">
      <c r="A127" s="33"/>
      <c r="B127" s="33"/>
      <c r="E127" s="42"/>
      <c r="F127" s="42"/>
    </row>
    <row r="128" spans="1:6" s="9" customFormat="1" ht="23.25">
      <c r="A128" s="33"/>
      <c r="B128" s="33"/>
      <c r="E128" s="42"/>
      <c r="F128" s="42"/>
    </row>
    <row r="129" spans="1:6" s="9" customFormat="1" ht="23.25">
      <c r="A129" s="33"/>
      <c r="B129" s="33"/>
      <c r="E129" s="42"/>
      <c r="F129" s="42"/>
    </row>
    <row r="130" spans="1:6" s="9" customFormat="1" ht="23.25">
      <c r="A130" s="33"/>
      <c r="B130" s="33"/>
      <c r="E130" s="42"/>
      <c r="F130" s="42"/>
    </row>
    <row r="131" spans="1:6" s="9" customFormat="1" ht="23.25">
      <c r="A131" s="33"/>
      <c r="B131" s="33"/>
      <c r="E131" s="42"/>
      <c r="F131" s="42"/>
    </row>
    <row r="132" spans="1:6" s="9" customFormat="1" ht="23.25">
      <c r="A132" s="33"/>
      <c r="B132" s="33"/>
      <c r="E132" s="42"/>
      <c r="F132" s="42"/>
    </row>
    <row r="133" spans="1:6" s="9" customFormat="1" ht="23.25">
      <c r="A133" s="33"/>
      <c r="B133" s="33"/>
      <c r="E133" s="42"/>
      <c r="F133" s="42"/>
    </row>
    <row r="134" spans="1:6" s="9" customFormat="1" ht="23.25">
      <c r="A134" s="33"/>
      <c r="B134" s="33"/>
      <c r="E134" s="42"/>
      <c r="F134" s="42"/>
    </row>
    <row r="135" spans="1:6" s="9" customFormat="1" ht="23.25">
      <c r="A135" s="33"/>
      <c r="B135" s="33"/>
      <c r="E135" s="42"/>
      <c r="F135" s="42"/>
    </row>
    <row r="136" spans="1:6" s="9" customFormat="1" ht="23.25">
      <c r="A136" s="33"/>
      <c r="B136" s="33"/>
      <c r="E136" s="42"/>
      <c r="F136" s="42"/>
    </row>
    <row r="137" spans="1:6" s="9" customFormat="1" ht="23.25">
      <c r="A137" s="33"/>
      <c r="B137" s="33"/>
      <c r="E137" s="42"/>
      <c r="F137" s="42"/>
    </row>
    <row r="138" spans="1:6" s="9" customFormat="1" ht="23.25">
      <c r="A138" s="33"/>
      <c r="B138" s="33"/>
      <c r="E138" s="42"/>
      <c r="F138" s="42"/>
    </row>
    <row r="139" spans="1:6" s="9" customFormat="1" ht="23.25">
      <c r="A139" s="33"/>
      <c r="B139" s="33"/>
      <c r="E139" s="42"/>
      <c r="F139" s="42"/>
    </row>
    <row r="140" spans="1:6" s="9" customFormat="1" ht="23.25">
      <c r="A140" s="33"/>
      <c r="B140" s="33"/>
      <c r="E140" s="42"/>
      <c r="F140" s="42"/>
    </row>
    <row r="141" spans="1:6" s="9" customFormat="1" ht="23.25">
      <c r="A141" s="33"/>
      <c r="B141" s="33"/>
      <c r="E141" s="42"/>
      <c r="F141" s="42"/>
    </row>
    <row r="142" spans="1:6" s="9" customFormat="1" ht="23.25">
      <c r="A142" s="33"/>
      <c r="B142" s="33"/>
      <c r="E142" s="42"/>
      <c r="F142" s="42"/>
    </row>
    <row r="143" spans="1:6" s="9" customFormat="1" ht="23.25">
      <c r="A143" s="33"/>
      <c r="B143" s="33"/>
      <c r="E143" s="42"/>
      <c r="F143" s="42"/>
    </row>
    <row r="144" spans="1:6" s="9" customFormat="1" ht="23.25">
      <c r="A144" s="33"/>
      <c r="B144" s="33"/>
      <c r="E144" s="42"/>
      <c r="F144" s="42"/>
    </row>
    <row r="145" spans="1:6" s="9" customFormat="1" ht="23.25">
      <c r="A145" s="33"/>
      <c r="B145" s="33"/>
      <c r="E145" s="42"/>
      <c r="F145" s="42"/>
    </row>
    <row r="146" spans="1:6" s="9" customFormat="1" ht="23.25">
      <c r="A146" s="33"/>
      <c r="B146" s="33"/>
      <c r="E146" s="42"/>
      <c r="F146" s="42"/>
    </row>
    <row r="147" spans="1:6" s="9" customFormat="1" ht="23.25">
      <c r="A147" s="33"/>
      <c r="B147" s="33"/>
      <c r="E147" s="42"/>
      <c r="F147" s="42"/>
    </row>
    <row r="148" spans="1:6" s="9" customFormat="1" ht="23.25">
      <c r="A148" s="33"/>
      <c r="B148" s="33"/>
      <c r="E148" s="42"/>
      <c r="F148" s="42"/>
    </row>
    <row r="149" spans="1:6" s="9" customFormat="1" ht="23.25">
      <c r="A149" s="33"/>
      <c r="B149" s="33"/>
      <c r="E149" s="42"/>
      <c r="F149" s="42"/>
    </row>
    <row r="150" spans="1:6" s="9" customFormat="1" ht="23.25">
      <c r="A150" s="33"/>
      <c r="B150" s="33"/>
      <c r="E150" s="42"/>
      <c r="F150" s="42"/>
    </row>
    <row r="151" spans="1:6" s="9" customFormat="1" ht="23.25">
      <c r="A151" s="33"/>
      <c r="B151" s="33"/>
      <c r="E151" s="42"/>
      <c r="F151" s="42"/>
    </row>
    <row r="152" spans="1:6" s="9" customFormat="1" ht="23.25">
      <c r="A152" s="33"/>
      <c r="B152" s="33"/>
      <c r="E152" s="42"/>
      <c r="F152" s="42"/>
    </row>
    <row r="153" spans="1:6" s="9" customFormat="1" ht="23.25">
      <c r="A153" s="33"/>
      <c r="B153" s="33"/>
      <c r="E153" s="42"/>
      <c r="F153" s="42"/>
    </row>
    <row r="154" spans="1:6" s="9" customFormat="1" ht="23.25">
      <c r="A154" s="33"/>
      <c r="B154" s="33"/>
      <c r="E154" s="42"/>
      <c r="F154" s="42"/>
    </row>
    <row r="155" spans="1:6" s="9" customFormat="1" ht="23.25">
      <c r="A155" s="33"/>
      <c r="B155" s="33"/>
      <c r="E155" s="42"/>
      <c r="F155" s="42"/>
    </row>
    <row r="156" spans="1:6" s="9" customFormat="1" ht="23.25">
      <c r="A156" s="33"/>
      <c r="B156" s="33"/>
      <c r="E156" s="42"/>
      <c r="F156" s="42"/>
    </row>
    <row r="157" spans="1:6" s="9" customFormat="1" ht="23.25">
      <c r="A157" s="33"/>
      <c r="B157" s="33"/>
      <c r="E157" s="42"/>
      <c r="F157" s="42"/>
    </row>
    <row r="158" spans="1:6" s="9" customFormat="1" ht="23.25">
      <c r="A158" s="33"/>
      <c r="B158" s="33"/>
      <c r="E158" s="42"/>
      <c r="F158" s="42"/>
    </row>
    <row r="159" spans="1:6" s="9" customFormat="1" ht="23.25">
      <c r="A159" s="33"/>
      <c r="B159" s="33"/>
      <c r="E159" s="42"/>
      <c r="F159" s="42"/>
    </row>
    <row r="160" spans="1:6" s="9" customFormat="1" ht="23.25">
      <c r="A160" s="33"/>
      <c r="B160" s="33"/>
      <c r="E160" s="42"/>
      <c r="F160" s="42"/>
    </row>
    <row r="161" spans="1:6" s="9" customFormat="1" ht="23.25">
      <c r="A161" s="33"/>
      <c r="B161" s="33"/>
      <c r="E161" s="42"/>
      <c r="F161" s="42"/>
    </row>
    <row r="162" spans="1:6" s="9" customFormat="1" ht="23.25">
      <c r="A162" s="33"/>
      <c r="B162" s="33"/>
      <c r="E162" s="42"/>
      <c r="F162" s="42"/>
    </row>
    <row r="163" spans="1:6" s="9" customFormat="1" ht="23.25">
      <c r="A163" s="33"/>
      <c r="B163" s="33"/>
      <c r="E163" s="42"/>
      <c r="F163" s="42"/>
    </row>
    <row r="164" spans="1:6" s="9" customFormat="1" ht="23.25">
      <c r="A164" s="33"/>
      <c r="B164" s="33"/>
      <c r="E164" s="42"/>
      <c r="F164" s="42"/>
    </row>
    <row r="165" spans="1:6" s="9" customFormat="1" ht="23.25">
      <c r="A165" s="33"/>
      <c r="B165" s="33"/>
      <c r="E165" s="42"/>
      <c r="F165" s="42"/>
    </row>
    <row r="166" spans="1:6" s="9" customFormat="1" ht="23.25">
      <c r="A166" s="33"/>
      <c r="B166" s="33"/>
      <c r="E166" s="42"/>
      <c r="F166" s="42"/>
    </row>
    <row r="167" spans="1:6" s="9" customFormat="1" ht="23.25">
      <c r="A167" s="33"/>
      <c r="B167" s="33"/>
      <c r="E167" s="42"/>
      <c r="F167" s="42"/>
    </row>
    <row r="168" spans="1:6" s="9" customFormat="1" ht="23.25">
      <c r="A168" s="33"/>
      <c r="B168" s="33"/>
      <c r="E168" s="42"/>
      <c r="F168" s="42"/>
    </row>
    <row r="169" spans="1:6" s="9" customFormat="1" ht="23.25">
      <c r="A169" s="33"/>
      <c r="B169" s="33"/>
      <c r="E169" s="42"/>
      <c r="F169" s="42"/>
    </row>
    <row r="170" spans="1:6" s="9" customFormat="1" ht="23.25">
      <c r="A170" s="33"/>
      <c r="B170" s="33"/>
      <c r="E170" s="42"/>
      <c r="F170" s="42"/>
    </row>
    <row r="171" spans="1:6" s="9" customFormat="1" ht="23.25">
      <c r="A171" s="33"/>
      <c r="B171" s="33"/>
      <c r="E171" s="42"/>
      <c r="F171" s="42"/>
    </row>
    <row r="172" spans="1:6" s="9" customFormat="1" ht="23.25">
      <c r="A172" s="33"/>
      <c r="B172" s="33"/>
      <c r="E172" s="42"/>
      <c r="F172" s="42"/>
    </row>
    <row r="173" spans="1:6" s="9" customFormat="1" ht="23.25">
      <c r="A173" s="33"/>
      <c r="B173" s="33"/>
      <c r="E173" s="42"/>
      <c r="F173" s="42"/>
    </row>
    <row r="174" spans="1:6" s="9" customFormat="1" ht="23.25">
      <c r="A174" s="33"/>
      <c r="B174" s="33"/>
      <c r="E174" s="42"/>
      <c r="F174" s="42"/>
    </row>
    <row r="175" spans="1:6" s="9" customFormat="1" ht="23.25">
      <c r="A175" s="33"/>
      <c r="B175" s="33"/>
      <c r="E175" s="42"/>
      <c r="F175" s="42"/>
    </row>
    <row r="176" spans="1:6" s="9" customFormat="1" ht="23.25">
      <c r="A176" s="33"/>
      <c r="B176" s="33"/>
      <c r="E176" s="42"/>
      <c r="F176" s="42"/>
    </row>
    <row r="177" spans="1:6" s="9" customFormat="1" ht="23.25">
      <c r="A177" s="33"/>
      <c r="B177" s="33"/>
      <c r="E177" s="42"/>
      <c r="F177" s="42"/>
    </row>
    <row r="178" spans="1:6" s="9" customFormat="1" ht="23.25">
      <c r="A178" s="33"/>
      <c r="B178" s="33"/>
      <c r="E178" s="42"/>
      <c r="F178" s="42"/>
    </row>
    <row r="179" spans="1:6" s="9" customFormat="1" ht="23.25">
      <c r="A179" s="33"/>
      <c r="B179" s="33"/>
      <c r="E179" s="42"/>
      <c r="F179" s="42"/>
    </row>
    <row r="180" spans="1:6" s="9" customFormat="1" ht="23.25">
      <c r="A180" s="33"/>
      <c r="B180" s="33"/>
      <c r="E180" s="42"/>
      <c r="F180" s="42"/>
    </row>
    <row r="181" spans="1:6" s="9" customFormat="1" ht="23.25">
      <c r="A181" s="33"/>
      <c r="B181" s="33"/>
      <c r="E181" s="42"/>
      <c r="F181" s="42"/>
    </row>
    <row r="182" spans="1:6" s="9" customFormat="1" ht="23.25">
      <c r="A182" s="33"/>
      <c r="B182" s="33"/>
      <c r="E182" s="42"/>
      <c r="F182" s="42"/>
    </row>
    <row r="183" spans="1:6" s="9" customFormat="1" ht="23.25">
      <c r="A183" s="33"/>
      <c r="B183" s="33"/>
      <c r="E183" s="42"/>
      <c r="F183" s="42"/>
    </row>
    <row r="184" spans="1:6" s="9" customFormat="1" ht="23.25">
      <c r="A184" s="33"/>
      <c r="B184" s="33"/>
      <c r="E184" s="42"/>
      <c r="F184" s="42"/>
    </row>
    <row r="185" spans="1:6" s="9" customFormat="1" ht="23.25">
      <c r="A185" s="33"/>
      <c r="B185" s="33"/>
      <c r="E185" s="42"/>
      <c r="F185" s="42"/>
    </row>
    <row r="186" spans="1:6" s="9" customFormat="1" ht="23.25">
      <c r="A186" s="33"/>
      <c r="B186" s="33"/>
      <c r="E186" s="42"/>
      <c r="F186" s="42"/>
    </row>
    <row r="187" spans="1:6" s="9" customFormat="1" ht="23.25">
      <c r="A187" s="33"/>
      <c r="B187" s="33"/>
      <c r="E187" s="42"/>
      <c r="F187" s="42"/>
    </row>
    <row r="188" spans="1:6" s="9" customFormat="1" ht="23.25">
      <c r="A188" s="33"/>
      <c r="B188" s="33"/>
      <c r="E188" s="42"/>
      <c r="F188" s="42"/>
    </row>
    <row r="189" spans="1:6" s="9" customFormat="1" ht="23.25">
      <c r="A189" s="33"/>
      <c r="B189" s="33"/>
      <c r="E189" s="42"/>
      <c r="F189" s="42"/>
    </row>
    <row r="190" spans="1:6" s="9" customFormat="1" ht="23.25">
      <c r="A190" s="33"/>
      <c r="B190" s="33"/>
      <c r="E190" s="42"/>
      <c r="F190" s="42"/>
    </row>
    <row r="191" spans="1:6" s="9" customFormat="1" ht="23.25">
      <c r="A191" s="33"/>
      <c r="B191" s="33"/>
      <c r="E191" s="42"/>
      <c r="F191" s="42"/>
    </row>
    <row r="192" spans="1:6" s="9" customFormat="1" ht="23.25">
      <c r="A192" s="33"/>
      <c r="B192" s="33"/>
      <c r="E192" s="42"/>
      <c r="F192" s="42"/>
    </row>
    <row r="193" spans="1:6" s="9" customFormat="1" ht="23.25">
      <c r="A193" s="33"/>
      <c r="B193" s="33"/>
      <c r="E193" s="42"/>
      <c r="F193" s="42"/>
    </row>
    <row r="194" spans="1:6" s="9" customFormat="1" ht="23.25">
      <c r="A194" s="33"/>
      <c r="B194" s="33"/>
      <c r="E194" s="42"/>
      <c r="F194" s="42"/>
    </row>
    <row r="195" spans="1:6" s="9" customFormat="1" ht="23.25">
      <c r="A195" s="33"/>
      <c r="B195" s="33"/>
      <c r="E195" s="42"/>
      <c r="F195" s="42"/>
    </row>
    <row r="196" spans="1:6" s="9" customFormat="1" ht="23.25">
      <c r="A196" s="33"/>
      <c r="B196" s="33"/>
      <c r="E196" s="42"/>
      <c r="F196" s="42"/>
    </row>
    <row r="197" spans="1:6" s="9" customFormat="1" ht="23.25">
      <c r="A197" s="33"/>
      <c r="B197" s="33"/>
      <c r="E197" s="42"/>
      <c r="F197" s="42"/>
    </row>
    <row r="198" spans="1:6" s="9" customFormat="1" ht="23.25">
      <c r="A198" s="33"/>
      <c r="B198" s="33"/>
      <c r="E198" s="42"/>
      <c r="F198" s="42"/>
    </row>
    <row r="199" spans="1:6" s="9" customFormat="1" ht="23.25">
      <c r="A199" s="33"/>
      <c r="B199" s="33"/>
      <c r="E199" s="42"/>
      <c r="F199" s="42"/>
    </row>
    <row r="200" spans="1:6" s="9" customFormat="1" ht="23.25">
      <c r="A200" s="33"/>
      <c r="B200" s="33"/>
      <c r="E200" s="42"/>
      <c r="F200" s="42"/>
    </row>
    <row r="201" spans="1:6" s="9" customFormat="1" ht="23.25">
      <c r="A201" s="33"/>
      <c r="B201" s="33"/>
      <c r="E201" s="42"/>
      <c r="F201" s="42"/>
    </row>
    <row r="202" spans="1:6" s="9" customFormat="1" ht="23.25">
      <c r="A202" s="33"/>
      <c r="B202" s="33"/>
      <c r="E202" s="42"/>
      <c r="F202" s="42"/>
    </row>
    <row r="203" spans="1:6" s="9" customFormat="1" ht="23.25">
      <c r="A203" s="33"/>
      <c r="B203" s="33"/>
      <c r="E203" s="42"/>
      <c r="F203" s="42"/>
    </row>
    <row r="204" spans="1:6" s="9" customFormat="1" ht="23.25">
      <c r="A204" s="33"/>
      <c r="B204" s="33"/>
      <c r="E204" s="42"/>
      <c r="F204" s="42"/>
    </row>
    <row r="205" spans="1:6" s="9" customFormat="1" ht="23.25">
      <c r="A205" s="33"/>
      <c r="B205" s="33"/>
      <c r="E205" s="42"/>
      <c r="F205" s="42"/>
    </row>
    <row r="206" spans="1:6" s="9" customFormat="1" ht="23.25">
      <c r="A206" s="33"/>
      <c r="B206" s="33"/>
      <c r="E206" s="42"/>
      <c r="F206" s="42"/>
    </row>
    <row r="207" spans="1:6" s="9" customFormat="1" ht="23.25">
      <c r="A207" s="33"/>
      <c r="B207" s="33"/>
      <c r="E207" s="42"/>
      <c r="F207" s="42"/>
    </row>
    <row r="208" spans="1:6" s="9" customFormat="1" ht="23.25">
      <c r="A208" s="33"/>
      <c r="B208" s="33"/>
      <c r="E208" s="42"/>
      <c r="F208" s="42"/>
    </row>
    <row r="209" spans="1:6" s="9" customFormat="1" ht="23.25">
      <c r="A209" s="33"/>
      <c r="B209" s="33"/>
      <c r="E209" s="42"/>
      <c r="F209" s="42"/>
    </row>
    <row r="210" spans="1:6" s="9" customFormat="1" ht="23.25">
      <c r="A210" s="33"/>
      <c r="B210" s="33"/>
      <c r="E210" s="42"/>
      <c r="F210" s="42"/>
    </row>
    <row r="211" spans="1:6" s="9" customFormat="1" ht="23.25">
      <c r="A211" s="33"/>
      <c r="B211" s="33"/>
      <c r="E211" s="42"/>
      <c r="F211" s="42"/>
    </row>
    <row r="212" spans="1:6" s="9" customFormat="1" ht="23.25">
      <c r="A212" s="33"/>
      <c r="B212" s="33"/>
      <c r="E212" s="42"/>
      <c r="F212" s="42"/>
    </row>
    <row r="213" spans="1:6" s="9" customFormat="1" ht="23.25">
      <c r="A213" s="33"/>
      <c r="B213" s="33"/>
      <c r="E213" s="42"/>
      <c r="F213" s="42"/>
    </row>
    <row r="214" spans="1:6" s="9" customFormat="1" ht="23.25">
      <c r="A214" s="33"/>
      <c r="B214" s="33"/>
      <c r="E214" s="42"/>
      <c r="F214" s="42"/>
    </row>
    <row r="215" spans="1:6" s="9" customFormat="1" ht="23.25">
      <c r="A215" s="33"/>
      <c r="B215" s="33"/>
      <c r="E215" s="42"/>
      <c r="F215" s="42"/>
    </row>
    <row r="216" spans="1:6" s="9" customFormat="1" ht="23.25">
      <c r="A216" s="33"/>
      <c r="B216" s="33"/>
      <c r="E216" s="42"/>
      <c r="F216" s="42"/>
    </row>
    <row r="217" spans="1:6" s="9" customFormat="1" ht="23.25">
      <c r="A217" s="33"/>
      <c r="B217" s="33"/>
      <c r="E217" s="42"/>
      <c r="F217" s="42"/>
    </row>
    <row r="218" spans="1:6" s="9" customFormat="1" ht="23.25">
      <c r="A218" s="33"/>
      <c r="B218" s="33"/>
      <c r="E218" s="42"/>
      <c r="F218" s="42"/>
    </row>
    <row r="219" spans="1:6" s="9" customFormat="1" ht="23.25">
      <c r="A219" s="33"/>
      <c r="B219" s="33"/>
      <c r="E219" s="42"/>
      <c r="F219" s="42"/>
    </row>
    <row r="220" spans="1:6" s="9" customFormat="1" ht="23.25">
      <c r="A220" s="33"/>
      <c r="B220" s="33"/>
      <c r="E220" s="42"/>
      <c r="F220" s="42"/>
    </row>
    <row r="221" spans="1:6" s="9" customFormat="1" ht="23.25">
      <c r="A221" s="33"/>
      <c r="B221" s="33"/>
      <c r="E221" s="42"/>
      <c r="F221" s="42"/>
    </row>
    <row r="222" spans="1:6" s="9" customFormat="1" ht="23.25">
      <c r="A222" s="33"/>
      <c r="B222" s="33"/>
      <c r="E222" s="42"/>
      <c r="F222" s="42"/>
    </row>
    <row r="223" spans="1:6" s="9" customFormat="1" ht="23.25">
      <c r="A223" s="33"/>
      <c r="B223" s="33"/>
      <c r="E223" s="42"/>
      <c r="F223" s="42"/>
    </row>
    <row r="224" spans="1:6" s="9" customFormat="1" ht="23.25">
      <c r="A224" s="33"/>
      <c r="B224" s="33"/>
      <c r="E224" s="42"/>
      <c r="F224" s="42"/>
    </row>
    <row r="225" spans="1:6" s="9" customFormat="1" ht="23.25">
      <c r="A225" s="33"/>
      <c r="B225" s="33"/>
      <c r="E225" s="42"/>
      <c r="F225" s="42"/>
    </row>
    <row r="226" spans="1:6" s="9" customFormat="1" ht="23.25">
      <c r="A226" s="33"/>
      <c r="B226" s="33"/>
      <c r="E226" s="42"/>
      <c r="F226" s="42"/>
    </row>
    <row r="227" spans="1:6" s="9" customFormat="1" ht="23.25">
      <c r="A227" s="33"/>
      <c r="B227" s="33"/>
      <c r="E227" s="42"/>
      <c r="F227" s="42"/>
    </row>
    <row r="228" spans="1:6" s="9" customFormat="1" ht="23.25">
      <c r="A228" s="33"/>
      <c r="B228" s="33"/>
      <c r="E228" s="42"/>
      <c r="F228" s="42"/>
    </row>
    <row r="229" spans="1:6" s="9" customFormat="1" ht="23.25">
      <c r="A229" s="33"/>
      <c r="B229" s="33"/>
      <c r="E229" s="42"/>
      <c r="F229" s="42"/>
    </row>
    <row r="230" spans="1:6" s="9" customFormat="1" ht="23.25">
      <c r="A230" s="33"/>
      <c r="B230" s="33"/>
      <c r="E230" s="42"/>
      <c r="F230" s="42"/>
    </row>
    <row r="231" spans="1:6" s="9" customFormat="1" ht="23.25">
      <c r="A231" s="33"/>
      <c r="B231" s="33"/>
      <c r="E231" s="42"/>
      <c r="F231" s="42"/>
    </row>
    <row r="232" spans="1:6" s="9" customFormat="1" ht="23.25">
      <c r="A232" s="33"/>
      <c r="B232" s="33"/>
      <c r="E232" s="42"/>
      <c r="F232" s="42"/>
    </row>
    <row r="233" spans="1:6" s="9" customFormat="1" ht="23.25">
      <c r="A233" s="33"/>
      <c r="B233" s="33"/>
      <c r="E233" s="42"/>
      <c r="F233" s="42"/>
    </row>
    <row r="234" spans="1:6" s="9" customFormat="1" ht="23.25">
      <c r="A234" s="33"/>
      <c r="B234" s="33"/>
      <c r="E234" s="42"/>
      <c r="F234" s="42"/>
    </row>
    <row r="235" spans="1:6" s="9" customFormat="1" ht="23.25">
      <c r="A235" s="33"/>
      <c r="B235" s="33"/>
      <c r="E235" s="42"/>
      <c r="F235" s="42"/>
    </row>
    <row r="236" spans="1:6" s="9" customFormat="1" ht="23.25">
      <c r="A236" s="33"/>
      <c r="B236" s="33"/>
      <c r="E236" s="42"/>
      <c r="F236" s="42"/>
    </row>
    <row r="237" spans="1:6" s="9" customFormat="1" ht="23.25">
      <c r="A237" s="33"/>
      <c r="B237" s="33"/>
      <c r="E237" s="42"/>
      <c r="F237" s="42"/>
    </row>
    <row r="238" spans="1:6" s="9" customFormat="1" ht="23.25">
      <c r="A238" s="33"/>
      <c r="B238" s="33"/>
      <c r="E238" s="42"/>
      <c r="F238" s="42"/>
    </row>
    <row r="239" spans="1:6" s="9" customFormat="1" ht="23.25">
      <c r="A239" s="33"/>
      <c r="B239" s="33"/>
      <c r="E239" s="42"/>
      <c r="F239" s="42"/>
    </row>
    <row r="240" spans="1:6" s="9" customFormat="1" ht="23.25">
      <c r="A240" s="33"/>
      <c r="B240" s="33"/>
      <c r="E240" s="42"/>
      <c r="F240" s="42"/>
    </row>
    <row r="241" spans="1:6" s="9" customFormat="1" ht="23.25">
      <c r="A241" s="33"/>
      <c r="B241" s="33"/>
      <c r="E241" s="42"/>
      <c r="F241" s="42"/>
    </row>
    <row r="242" spans="1:6" s="9" customFormat="1" ht="23.25">
      <c r="A242" s="33"/>
      <c r="B242" s="33"/>
      <c r="E242" s="42"/>
      <c r="F242" s="42"/>
    </row>
    <row r="243" spans="1:6" s="9" customFormat="1" ht="23.25">
      <c r="A243" s="33"/>
      <c r="B243" s="33"/>
      <c r="E243" s="42"/>
      <c r="F243" s="42"/>
    </row>
    <row r="244" spans="1:6" s="9" customFormat="1" ht="23.25">
      <c r="A244" s="33"/>
      <c r="B244" s="33"/>
      <c r="E244" s="42"/>
      <c r="F244" s="42"/>
    </row>
    <row r="245" spans="1:6" s="9" customFormat="1" ht="23.25">
      <c r="A245" s="33"/>
      <c r="B245" s="33"/>
      <c r="E245" s="42"/>
      <c r="F245" s="42"/>
    </row>
    <row r="246" spans="1:6" s="9" customFormat="1" ht="23.25">
      <c r="A246" s="33"/>
      <c r="B246" s="33"/>
      <c r="E246" s="42"/>
      <c r="F246" s="42"/>
    </row>
    <row r="247" spans="1:6" s="9" customFormat="1" ht="23.25">
      <c r="A247" s="33"/>
      <c r="B247" s="33"/>
      <c r="E247" s="42"/>
      <c r="F247" s="42"/>
    </row>
    <row r="248" spans="1:6" s="9" customFormat="1" ht="23.25">
      <c r="A248" s="33"/>
      <c r="B248" s="33"/>
      <c r="E248" s="42"/>
      <c r="F248" s="42"/>
    </row>
    <row r="249" spans="1:6" s="9" customFormat="1" ht="23.25">
      <c r="A249" s="33"/>
      <c r="B249" s="33"/>
      <c r="E249" s="42"/>
      <c r="F249" s="42"/>
    </row>
    <row r="250" spans="1:6" s="9" customFormat="1" ht="23.25">
      <c r="A250" s="33"/>
      <c r="B250" s="33"/>
      <c r="E250" s="42"/>
      <c r="F250" s="42"/>
    </row>
    <row r="251" spans="1:6" s="9" customFormat="1" ht="23.25">
      <c r="A251" s="33"/>
      <c r="B251" s="33"/>
      <c r="E251" s="42"/>
      <c r="F251" s="42"/>
    </row>
    <row r="252" spans="1:6" s="9" customFormat="1" ht="23.25">
      <c r="A252" s="33"/>
      <c r="B252" s="33"/>
      <c r="E252" s="42"/>
      <c r="F252" s="42"/>
    </row>
    <row r="253" spans="1:6" s="9" customFormat="1" ht="23.25">
      <c r="A253" s="33"/>
      <c r="B253" s="33"/>
      <c r="E253" s="42"/>
      <c r="F253" s="42"/>
    </row>
    <row r="254" spans="1:6" s="9" customFormat="1" ht="23.25">
      <c r="A254" s="33"/>
      <c r="B254" s="33"/>
      <c r="E254" s="42"/>
      <c r="F254" s="42"/>
    </row>
    <row r="255" spans="1:6" s="9" customFormat="1" ht="23.25">
      <c r="A255" s="33"/>
      <c r="B255" s="33"/>
      <c r="E255" s="42"/>
      <c r="F255" s="42"/>
    </row>
    <row r="256" spans="1:6" s="9" customFormat="1" ht="23.25">
      <c r="A256" s="33"/>
      <c r="B256" s="33"/>
      <c r="E256" s="42"/>
      <c r="F256" s="42"/>
    </row>
    <row r="257" spans="1:6" s="9" customFormat="1" ht="23.25">
      <c r="A257" s="33"/>
      <c r="B257" s="33"/>
      <c r="E257" s="42"/>
      <c r="F257" s="42"/>
    </row>
    <row r="258" spans="1:6" s="9" customFormat="1" ht="23.25">
      <c r="A258" s="33"/>
      <c r="B258" s="33"/>
      <c r="E258" s="42"/>
      <c r="F258" s="42"/>
    </row>
    <row r="259" spans="1:6" s="9" customFormat="1" ht="23.25">
      <c r="A259" s="33"/>
      <c r="B259" s="33"/>
      <c r="E259" s="42"/>
      <c r="F259" s="42"/>
    </row>
    <row r="260" spans="1:6" s="9" customFormat="1" ht="23.25">
      <c r="A260" s="33"/>
      <c r="B260" s="33"/>
      <c r="E260" s="42"/>
      <c r="F260" s="42"/>
    </row>
    <row r="261" spans="1:6" s="9" customFormat="1" ht="23.25">
      <c r="A261" s="33"/>
      <c r="B261" s="33"/>
      <c r="E261" s="42"/>
      <c r="F261" s="42"/>
    </row>
    <row r="262" spans="1:6" s="9" customFormat="1" ht="23.25">
      <c r="A262" s="33"/>
      <c r="B262" s="33"/>
      <c r="E262" s="42"/>
      <c r="F262" s="42"/>
    </row>
    <row r="263" spans="1:6" s="9" customFormat="1" ht="23.25">
      <c r="A263" s="33"/>
      <c r="B263" s="33"/>
      <c r="E263" s="42"/>
      <c r="F263" s="42"/>
    </row>
    <row r="264" spans="1:6" s="9" customFormat="1" ht="23.25">
      <c r="A264" s="33"/>
      <c r="B264" s="33"/>
      <c r="E264" s="42"/>
      <c r="F264" s="42"/>
    </row>
    <row r="265" spans="1:6" s="9" customFormat="1" ht="23.25">
      <c r="A265" s="33"/>
      <c r="B265" s="33"/>
      <c r="E265" s="42"/>
      <c r="F265" s="42"/>
    </row>
    <row r="266" spans="1:6" s="9" customFormat="1" ht="23.25">
      <c r="A266" s="33"/>
      <c r="B266" s="33"/>
      <c r="E266" s="42"/>
      <c r="F266" s="42"/>
    </row>
    <row r="267" spans="1:6" s="9" customFormat="1" ht="23.25">
      <c r="A267" s="33"/>
      <c r="B267" s="33"/>
      <c r="E267" s="42"/>
      <c r="F267" s="42"/>
    </row>
    <row r="268" spans="1:6" s="9" customFormat="1" ht="23.25">
      <c r="A268" s="33"/>
      <c r="B268" s="33"/>
      <c r="E268" s="42"/>
      <c r="F268" s="42"/>
    </row>
    <row r="269" spans="1:6" s="9" customFormat="1" ht="23.25">
      <c r="A269" s="33"/>
      <c r="B269" s="33"/>
      <c r="E269" s="42"/>
      <c r="F269" s="42"/>
    </row>
    <row r="270" spans="1:6" s="9" customFormat="1" ht="23.25">
      <c r="A270" s="33"/>
      <c r="B270" s="33"/>
      <c r="E270" s="42"/>
      <c r="F270" s="42"/>
    </row>
    <row r="271" spans="1:6" s="9" customFormat="1" ht="23.25">
      <c r="A271" s="33"/>
      <c r="B271" s="33"/>
      <c r="E271" s="42"/>
      <c r="F271" s="42"/>
    </row>
    <row r="272" spans="1:6" s="9" customFormat="1" ht="23.25">
      <c r="A272" s="33"/>
      <c r="B272" s="33"/>
      <c r="E272" s="42"/>
      <c r="F272" s="42"/>
    </row>
    <row r="273" spans="1:6" s="9" customFormat="1" ht="23.25">
      <c r="A273" s="33"/>
      <c r="B273" s="33"/>
      <c r="E273" s="42"/>
      <c r="F273" s="42"/>
    </row>
    <row r="274" spans="1:6" s="9" customFormat="1" ht="23.25">
      <c r="A274" s="33"/>
      <c r="B274" s="33"/>
      <c r="E274" s="42"/>
      <c r="F274" s="42"/>
    </row>
    <row r="275" spans="1:6" s="9" customFormat="1" ht="23.25">
      <c r="A275" s="33"/>
      <c r="B275" s="33"/>
      <c r="E275" s="42"/>
      <c r="F275" s="42"/>
    </row>
    <row r="276" spans="1:6" s="9" customFormat="1" ht="23.25">
      <c r="A276" s="33"/>
      <c r="B276" s="33"/>
      <c r="E276" s="42"/>
      <c r="F276" s="42"/>
    </row>
    <row r="277" spans="1:6" s="9" customFormat="1" ht="23.25">
      <c r="A277" s="33"/>
      <c r="B277" s="33"/>
      <c r="E277" s="42"/>
      <c r="F277" s="42"/>
    </row>
    <row r="278" spans="1:6" s="9" customFormat="1" ht="23.25">
      <c r="A278" s="33"/>
      <c r="B278" s="33"/>
      <c r="E278" s="42"/>
      <c r="F278" s="42"/>
    </row>
    <row r="279" spans="1:6" s="9" customFormat="1" ht="23.25">
      <c r="A279" s="33"/>
      <c r="B279" s="33"/>
      <c r="E279" s="42"/>
      <c r="F279" s="42"/>
    </row>
    <row r="280" spans="1:6" s="9" customFormat="1" ht="23.25">
      <c r="A280" s="33"/>
      <c r="B280" s="33"/>
      <c r="E280" s="42"/>
      <c r="F280" s="42"/>
    </row>
    <row r="281" spans="1:6" s="9" customFormat="1" ht="23.25">
      <c r="A281" s="33"/>
      <c r="B281" s="33"/>
      <c r="E281" s="42"/>
      <c r="F281" s="42"/>
    </row>
    <row r="282" spans="1:6" s="9" customFormat="1" ht="23.25">
      <c r="A282" s="33"/>
      <c r="B282" s="33"/>
      <c r="E282" s="42"/>
      <c r="F282" s="42"/>
    </row>
    <row r="283" spans="1:6" s="9" customFormat="1" ht="23.25">
      <c r="A283" s="33"/>
      <c r="B283" s="33"/>
      <c r="E283" s="42"/>
      <c r="F283" s="42"/>
    </row>
    <row r="284" spans="1:6" s="9" customFormat="1" ht="23.25">
      <c r="A284" s="33"/>
      <c r="B284" s="33"/>
      <c r="E284" s="42"/>
      <c r="F284" s="42"/>
    </row>
    <row r="285" spans="1:6" s="9" customFormat="1" ht="23.25">
      <c r="A285" s="33"/>
      <c r="B285" s="33"/>
      <c r="E285" s="42"/>
      <c r="F285" s="42"/>
    </row>
    <row r="286" spans="1:6" s="9" customFormat="1" ht="23.25">
      <c r="A286" s="33"/>
      <c r="B286" s="33"/>
      <c r="E286" s="42"/>
      <c r="F286" s="42"/>
    </row>
    <row r="287" spans="1:6" s="9" customFormat="1" ht="23.25">
      <c r="A287" s="33"/>
      <c r="B287" s="33"/>
      <c r="E287" s="42"/>
      <c r="F287" s="42"/>
    </row>
    <row r="288" spans="1:6" s="9" customFormat="1" ht="23.25">
      <c r="A288" s="33"/>
      <c r="B288" s="33"/>
      <c r="E288" s="42"/>
      <c r="F288" s="42"/>
    </row>
    <row r="289" spans="1:6" s="9" customFormat="1" ht="23.25">
      <c r="A289" s="33"/>
      <c r="B289" s="33"/>
      <c r="E289" s="42"/>
      <c r="F289" s="42"/>
    </row>
    <row r="290" spans="1:6" s="9" customFormat="1" ht="23.25">
      <c r="A290" s="33"/>
      <c r="B290" s="33"/>
      <c r="E290" s="42"/>
      <c r="F290" s="42"/>
    </row>
    <row r="291" spans="1:6" s="9" customFormat="1" ht="23.25">
      <c r="A291" s="33"/>
      <c r="B291" s="33"/>
      <c r="E291" s="42"/>
      <c r="F291" s="42"/>
    </row>
    <row r="292" spans="1:6" s="9" customFormat="1" ht="23.25">
      <c r="A292" s="33"/>
      <c r="B292" s="33"/>
      <c r="E292" s="42"/>
      <c r="F292" s="42"/>
    </row>
    <row r="293" spans="1:6" s="9" customFormat="1" ht="23.25">
      <c r="A293" s="33"/>
      <c r="B293" s="33"/>
      <c r="E293" s="42"/>
      <c r="F293" s="42"/>
    </row>
    <row r="294" spans="1:6" s="9" customFormat="1" ht="23.25">
      <c r="A294" s="33"/>
      <c r="B294" s="33"/>
      <c r="E294" s="42"/>
      <c r="F294" s="42"/>
    </row>
    <row r="295" spans="1:6" s="9" customFormat="1" ht="23.25">
      <c r="A295" s="33"/>
      <c r="B295" s="33"/>
      <c r="E295" s="42"/>
      <c r="F295" s="42"/>
    </row>
    <row r="296" spans="1:6" s="9" customFormat="1" ht="23.25">
      <c r="A296" s="33"/>
      <c r="B296" s="33"/>
      <c r="E296" s="42"/>
      <c r="F296" s="42"/>
    </row>
    <row r="297" spans="1:6" s="9" customFormat="1" ht="23.25">
      <c r="A297" s="33"/>
      <c r="B297" s="33"/>
      <c r="E297" s="42"/>
      <c r="F297" s="42"/>
    </row>
    <row r="298" spans="1:6" s="9" customFormat="1" ht="23.25">
      <c r="A298" s="33"/>
      <c r="B298" s="33"/>
      <c r="E298" s="42"/>
      <c r="F298" s="42"/>
    </row>
    <row r="299" spans="1:6" s="9" customFormat="1" ht="23.25">
      <c r="A299" s="33"/>
      <c r="B299" s="33"/>
      <c r="E299" s="42"/>
      <c r="F299" s="42"/>
    </row>
    <row r="300" spans="1:6" s="9" customFormat="1" ht="23.25">
      <c r="A300" s="33"/>
      <c r="B300" s="33"/>
      <c r="E300" s="42"/>
      <c r="F300" s="42"/>
    </row>
    <row r="301" spans="1:6" s="9" customFormat="1" ht="23.25">
      <c r="A301" s="33"/>
      <c r="B301" s="33"/>
      <c r="E301" s="42"/>
      <c r="F301" s="42"/>
    </row>
    <row r="302" spans="1:6" s="9" customFormat="1" ht="23.25">
      <c r="A302" s="33"/>
      <c r="B302" s="33"/>
      <c r="E302" s="42"/>
      <c r="F302" s="42"/>
    </row>
    <row r="303" spans="1:6" s="9" customFormat="1" ht="23.25">
      <c r="A303" s="33"/>
      <c r="B303" s="33"/>
      <c r="E303" s="42"/>
      <c r="F303" s="42"/>
    </row>
    <row r="304" spans="1:6" s="9" customFormat="1" ht="23.25">
      <c r="A304" s="33"/>
      <c r="B304" s="33"/>
      <c r="E304" s="42"/>
      <c r="F304" s="42"/>
    </row>
    <row r="305" spans="1:6" s="9" customFormat="1" ht="23.25">
      <c r="A305" s="33"/>
      <c r="B305" s="33"/>
      <c r="E305" s="42"/>
      <c r="F305" s="42"/>
    </row>
    <row r="306" spans="1:6" s="9" customFormat="1" ht="23.25">
      <c r="A306" s="33"/>
      <c r="B306" s="33"/>
      <c r="E306" s="42"/>
      <c r="F306" s="42"/>
    </row>
    <row r="307" spans="1:6" s="9" customFormat="1" ht="23.25">
      <c r="A307" s="33"/>
      <c r="B307" s="33"/>
      <c r="E307" s="42"/>
      <c r="F307" s="42"/>
    </row>
    <row r="308" spans="1:6" s="9" customFormat="1" ht="23.25">
      <c r="A308" s="33"/>
      <c r="B308" s="33"/>
      <c r="E308" s="42"/>
      <c r="F308" s="42"/>
    </row>
    <row r="309" spans="1:6" s="9" customFormat="1" ht="23.25">
      <c r="A309" s="33"/>
      <c r="B309" s="33"/>
      <c r="E309" s="42"/>
      <c r="F309" s="42"/>
    </row>
    <row r="310" spans="1:6" s="9" customFormat="1" ht="23.25">
      <c r="A310" s="33"/>
      <c r="B310" s="33"/>
      <c r="E310" s="42"/>
      <c r="F310" s="42"/>
    </row>
    <row r="311" spans="1:6" s="9" customFormat="1" ht="23.25">
      <c r="A311" s="33"/>
      <c r="B311" s="33"/>
      <c r="E311" s="42"/>
      <c r="F311" s="42"/>
    </row>
    <row r="312" spans="1:6" s="9" customFormat="1" ht="23.25">
      <c r="A312" s="33"/>
      <c r="B312" s="33"/>
      <c r="E312" s="42"/>
      <c r="F312" s="42"/>
    </row>
    <row r="313" spans="1:6" s="9" customFormat="1" ht="23.25">
      <c r="A313" s="33"/>
      <c r="B313" s="33"/>
      <c r="E313" s="42"/>
      <c r="F313" s="42"/>
    </row>
    <row r="314" spans="1:6" s="9" customFormat="1" ht="23.25">
      <c r="A314" s="33"/>
      <c r="B314" s="33"/>
      <c r="E314" s="42"/>
      <c r="F314" s="42"/>
    </row>
    <row r="315" spans="1:6" s="9" customFormat="1" ht="23.25">
      <c r="A315" s="33"/>
      <c r="B315" s="33"/>
      <c r="E315" s="42"/>
      <c r="F315" s="42"/>
    </row>
    <row r="316" spans="1:6" s="9" customFormat="1" ht="23.25">
      <c r="A316" s="33"/>
      <c r="B316" s="33"/>
      <c r="E316" s="42"/>
      <c r="F316" s="42"/>
    </row>
    <row r="317" spans="1:6" s="9" customFormat="1" ht="23.25">
      <c r="A317" s="33"/>
      <c r="B317" s="33"/>
      <c r="E317" s="42"/>
      <c r="F317" s="42"/>
    </row>
    <row r="318" spans="1:6" s="9" customFormat="1" ht="23.25">
      <c r="A318" s="33"/>
      <c r="B318" s="33"/>
      <c r="E318" s="42"/>
      <c r="F318" s="42"/>
    </row>
    <row r="319" spans="1:6" s="9" customFormat="1" ht="23.25">
      <c r="A319" s="33"/>
      <c r="B319" s="33"/>
      <c r="E319" s="42"/>
      <c r="F319" s="42"/>
    </row>
    <row r="320" spans="1:6" s="9" customFormat="1" ht="23.25">
      <c r="A320" s="33"/>
      <c r="B320" s="33"/>
      <c r="E320" s="42"/>
      <c r="F320" s="42"/>
    </row>
    <row r="321" spans="1:6" s="9" customFormat="1" ht="23.25">
      <c r="A321" s="33"/>
      <c r="B321" s="33"/>
      <c r="E321" s="42"/>
      <c r="F321" s="42"/>
    </row>
    <row r="322" spans="1:6" s="9" customFormat="1" ht="23.25">
      <c r="A322" s="33"/>
      <c r="B322" s="33"/>
      <c r="E322" s="42"/>
      <c r="F322" s="42"/>
    </row>
    <row r="323" spans="1:6" s="9" customFormat="1" ht="23.25">
      <c r="A323" s="33"/>
      <c r="B323" s="33"/>
      <c r="E323" s="42"/>
      <c r="F323" s="42"/>
    </row>
    <row r="324" spans="1:6" s="9" customFormat="1" ht="23.25">
      <c r="A324" s="33"/>
      <c r="B324" s="33"/>
      <c r="E324" s="42"/>
      <c r="F324" s="42"/>
    </row>
    <row r="325" spans="1:6" s="9" customFormat="1" ht="23.25">
      <c r="A325" s="33"/>
      <c r="B325" s="33"/>
      <c r="E325" s="42"/>
      <c r="F325" s="42"/>
    </row>
    <row r="326" spans="1:6" s="9" customFormat="1" ht="23.25">
      <c r="A326" s="33"/>
      <c r="B326" s="33"/>
      <c r="E326" s="42"/>
      <c r="F326" s="42"/>
    </row>
    <row r="327" spans="1:6" s="9" customFormat="1" ht="23.25">
      <c r="A327" s="33"/>
      <c r="B327" s="33"/>
      <c r="E327" s="42"/>
      <c r="F327" s="42"/>
    </row>
    <row r="328" spans="1:6" s="9" customFormat="1" ht="23.25">
      <c r="A328" s="33"/>
      <c r="B328" s="33"/>
      <c r="E328" s="42"/>
      <c r="F328" s="42"/>
    </row>
    <row r="329" spans="1:6" s="9" customFormat="1" ht="23.25">
      <c r="A329" s="33"/>
      <c r="B329" s="33"/>
      <c r="E329" s="42"/>
      <c r="F329" s="42"/>
    </row>
    <row r="330" spans="1:6" s="9" customFormat="1" ht="23.25">
      <c r="A330" s="33"/>
      <c r="B330" s="33"/>
      <c r="E330" s="42"/>
      <c r="F330" s="42"/>
    </row>
    <row r="331" spans="1:6" s="9" customFormat="1" ht="23.25">
      <c r="A331" s="33"/>
      <c r="B331" s="33"/>
      <c r="E331" s="42"/>
      <c r="F331" s="42"/>
    </row>
    <row r="332" spans="1:6" s="9" customFormat="1" ht="23.25">
      <c r="A332" s="33"/>
      <c r="B332" s="33"/>
      <c r="E332" s="42"/>
      <c r="F332" s="42"/>
    </row>
    <row r="333" spans="1:6" s="9" customFormat="1" ht="23.25">
      <c r="A333" s="33"/>
      <c r="B333" s="33"/>
      <c r="E333" s="42"/>
      <c r="F333" s="42"/>
    </row>
    <row r="334" spans="1:6" s="9" customFormat="1" ht="23.25">
      <c r="A334" s="33"/>
      <c r="B334" s="33"/>
      <c r="E334" s="42"/>
      <c r="F334" s="42"/>
    </row>
    <row r="335" spans="1:6" s="9" customFormat="1" ht="23.25">
      <c r="A335" s="33"/>
      <c r="B335" s="33"/>
      <c r="E335" s="42"/>
      <c r="F335" s="42"/>
    </row>
    <row r="336" spans="1:6" s="9" customFormat="1" ht="23.25">
      <c r="A336" s="33"/>
      <c r="B336" s="33"/>
      <c r="E336" s="42"/>
      <c r="F336" s="42"/>
    </row>
    <row r="337" spans="1:6" s="9" customFormat="1" ht="23.25">
      <c r="A337" s="33"/>
      <c r="B337" s="33"/>
      <c r="E337" s="42"/>
      <c r="F337" s="42"/>
    </row>
    <row r="338" spans="1:6" s="9" customFormat="1" ht="23.25">
      <c r="A338" s="33"/>
      <c r="B338" s="33"/>
      <c r="E338" s="42"/>
      <c r="F338" s="42"/>
    </row>
    <row r="339" spans="1:6" s="9" customFormat="1" ht="23.25">
      <c r="A339" s="33"/>
      <c r="B339" s="33"/>
      <c r="E339" s="42"/>
      <c r="F339" s="42"/>
    </row>
    <row r="340" spans="1:6" s="9" customFormat="1" ht="23.25">
      <c r="A340" s="33"/>
      <c r="B340" s="33"/>
      <c r="E340" s="42"/>
      <c r="F340" s="42"/>
    </row>
    <row r="341" spans="1:6" s="9" customFormat="1" ht="23.25">
      <c r="A341" s="33"/>
      <c r="B341" s="33"/>
      <c r="E341" s="42"/>
      <c r="F341" s="42"/>
    </row>
    <row r="342" spans="1:6" s="9" customFormat="1" ht="23.25">
      <c r="A342" s="33"/>
      <c r="B342" s="33"/>
      <c r="E342" s="42"/>
      <c r="F342" s="42"/>
    </row>
    <row r="343" spans="1:6" s="9" customFormat="1" ht="23.25">
      <c r="A343" s="33"/>
      <c r="B343" s="33"/>
      <c r="E343" s="42"/>
      <c r="F343" s="42"/>
    </row>
    <row r="344" spans="1:6" s="9" customFormat="1" ht="23.25">
      <c r="A344" s="33"/>
      <c r="B344" s="33"/>
      <c r="E344" s="42"/>
      <c r="F344" s="42"/>
    </row>
    <row r="345" spans="1:6" s="9" customFormat="1" ht="23.25">
      <c r="A345" s="33"/>
      <c r="B345" s="33"/>
      <c r="E345" s="42"/>
      <c r="F345" s="42"/>
    </row>
    <row r="346" spans="1:6" s="9" customFormat="1" ht="23.25">
      <c r="A346" s="33"/>
      <c r="B346" s="33"/>
      <c r="E346" s="42"/>
      <c r="F346" s="42"/>
    </row>
    <row r="347" spans="1:6" s="9" customFormat="1" ht="23.25">
      <c r="A347" s="33"/>
      <c r="B347" s="33"/>
      <c r="E347" s="42"/>
      <c r="F347" s="42"/>
    </row>
    <row r="348" spans="1:6" s="9" customFormat="1" ht="23.25">
      <c r="A348" s="33"/>
      <c r="B348" s="33"/>
      <c r="E348" s="42"/>
      <c r="F348" s="42"/>
    </row>
    <row r="349" spans="1:6" s="9" customFormat="1" ht="23.25">
      <c r="A349" s="33"/>
      <c r="B349" s="33"/>
      <c r="E349" s="42"/>
      <c r="F349" s="42"/>
    </row>
    <row r="350" spans="1:6" s="9" customFormat="1" ht="23.25">
      <c r="A350" s="33"/>
      <c r="B350" s="33"/>
      <c r="E350" s="42"/>
      <c r="F350" s="42"/>
    </row>
    <row r="351" spans="1:6" s="9" customFormat="1" ht="23.25">
      <c r="A351" s="33"/>
      <c r="B351" s="33"/>
      <c r="E351" s="42"/>
      <c r="F351" s="42"/>
    </row>
    <row r="352" spans="1:6" s="9" customFormat="1" ht="23.25">
      <c r="A352" s="33"/>
      <c r="B352" s="33"/>
      <c r="E352" s="42"/>
      <c r="F352" s="42"/>
    </row>
    <row r="353" spans="1:6" s="9" customFormat="1" ht="23.25">
      <c r="A353" s="33"/>
      <c r="B353" s="33"/>
      <c r="E353" s="42"/>
      <c r="F353" s="42"/>
    </row>
    <row r="354" spans="1:6" s="9" customFormat="1" ht="23.25">
      <c r="A354" s="33"/>
      <c r="B354" s="33"/>
      <c r="E354" s="42"/>
      <c r="F354" s="42"/>
    </row>
    <row r="355" spans="1:6" s="9" customFormat="1" ht="23.25">
      <c r="A355" s="33"/>
      <c r="B355" s="33"/>
      <c r="E355" s="42"/>
      <c r="F355" s="42"/>
    </row>
    <row r="356" spans="1:6" s="9" customFormat="1" ht="23.25">
      <c r="A356" s="33"/>
      <c r="B356" s="33"/>
      <c r="E356" s="42"/>
      <c r="F356" s="42"/>
    </row>
    <row r="357" spans="1:6" s="9" customFormat="1" ht="23.25">
      <c r="A357" s="33"/>
      <c r="B357" s="33"/>
      <c r="E357" s="42"/>
      <c r="F357" s="42"/>
    </row>
    <row r="358" spans="1:6" s="9" customFormat="1" ht="23.25">
      <c r="A358" s="33"/>
      <c r="B358" s="33"/>
      <c r="E358" s="42"/>
      <c r="F358" s="42"/>
    </row>
    <row r="359" spans="1:6" s="9" customFormat="1" ht="23.25">
      <c r="A359" s="33"/>
      <c r="B359" s="33"/>
      <c r="E359" s="42"/>
      <c r="F359" s="42"/>
    </row>
    <row r="360" spans="1:6" s="9" customFormat="1" ht="23.25">
      <c r="A360" s="33"/>
      <c r="B360" s="33"/>
      <c r="E360" s="42"/>
      <c r="F360" s="42"/>
    </row>
    <row r="361" spans="1:6" s="9" customFormat="1" ht="23.25">
      <c r="A361" s="33"/>
      <c r="B361" s="33"/>
      <c r="E361" s="42"/>
      <c r="F361" s="42"/>
    </row>
    <row r="362" spans="1:6" s="9" customFormat="1" ht="23.25">
      <c r="A362" s="33"/>
      <c r="B362" s="33"/>
      <c r="E362" s="42"/>
      <c r="F362" s="42"/>
    </row>
    <row r="363" spans="1:6" s="9" customFormat="1" ht="23.25">
      <c r="A363" s="33"/>
      <c r="B363" s="33"/>
      <c r="E363" s="42"/>
      <c r="F363" s="42"/>
    </row>
    <row r="364" spans="1:6" s="9" customFormat="1" ht="23.25">
      <c r="A364" s="33"/>
      <c r="B364" s="33"/>
      <c r="E364" s="42"/>
      <c r="F364" s="42"/>
    </row>
    <row r="365" spans="1:6" s="9" customFormat="1" ht="23.25">
      <c r="A365" s="33"/>
      <c r="B365" s="33"/>
      <c r="E365" s="42"/>
      <c r="F365" s="42"/>
    </row>
    <row r="366" spans="1:6" s="9" customFormat="1" ht="23.25">
      <c r="A366" s="33"/>
      <c r="B366" s="33"/>
      <c r="E366" s="42"/>
      <c r="F366" s="42"/>
    </row>
    <row r="367" spans="1:6" s="9" customFormat="1" ht="23.25">
      <c r="A367" s="33"/>
      <c r="B367" s="33"/>
      <c r="E367" s="42"/>
      <c r="F367" s="42"/>
    </row>
    <row r="368" spans="1:6" s="9" customFormat="1" ht="23.25">
      <c r="A368" s="33"/>
      <c r="B368" s="33"/>
      <c r="E368" s="42"/>
      <c r="F368" s="42"/>
    </row>
    <row r="369" spans="1:6" s="9" customFormat="1" ht="23.25">
      <c r="A369" s="33"/>
      <c r="B369" s="33"/>
      <c r="E369" s="42"/>
      <c r="F369" s="42"/>
    </row>
    <row r="370" spans="1:6" s="9" customFormat="1" ht="23.25">
      <c r="A370" s="33"/>
      <c r="B370" s="33"/>
      <c r="E370" s="42"/>
      <c r="F370" s="42"/>
    </row>
    <row r="371" spans="1:6" s="9" customFormat="1" ht="23.25">
      <c r="A371" s="33"/>
      <c r="B371" s="33"/>
      <c r="E371" s="42"/>
      <c r="F371" s="42"/>
    </row>
    <row r="372" spans="1:6" s="9" customFormat="1" ht="23.25">
      <c r="A372" s="33"/>
      <c r="B372" s="33"/>
      <c r="E372" s="42"/>
      <c r="F372" s="42"/>
    </row>
    <row r="373" spans="1:6" s="9" customFormat="1" ht="23.25">
      <c r="A373" s="33"/>
      <c r="B373" s="33"/>
      <c r="E373" s="42"/>
      <c r="F373" s="42"/>
    </row>
    <row r="374" spans="1:6" s="9" customFormat="1" ht="23.25">
      <c r="A374" s="33"/>
      <c r="B374" s="33"/>
      <c r="E374" s="42"/>
      <c r="F374" s="42"/>
    </row>
    <row r="375" spans="1:6" s="9" customFormat="1" ht="23.25">
      <c r="A375" s="33"/>
      <c r="B375" s="33"/>
      <c r="E375" s="42"/>
      <c r="F375" s="42"/>
    </row>
    <row r="376" spans="1:6" s="9" customFormat="1" ht="23.25">
      <c r="A376" s="33"/>
      <c r="B376" s="33"/>
      <c r="E376" s="42"/>
      <c r="F376" s="42"/>
    </row>
    <row r="377" spans="1:6" s="9" customFormat="1" ht="23.25">
      <c r="A377" s="33"/>
      <c r="B377" s="33"/>
      <c r="E377" s="42"/>
      <c r="F377" s="42"/>
    </row>
    <row r="378" spans="1:6" s="9" customFormat="1" ht="23.25">
      <c r="A378" s="33"/>
      <c r="B378" s="33"/>
      <c r="E378" s="42"/>
      <c r="F378" s="42"/>
    </row>
    <row r="379" spans="1:6" s="9" customFormat="1" ht="23.25">
      <c r="A379" s="33"/>
      <c r="B379" s="33"/>
      <c r="E379" s="42"/>
      <c r="F379" s="42"/>
    </row>
    <row r="380" spans="1:6" s="9" customFormat="1" ht="23.25">
      <c r="A380" s="33"/>
      <c r="B380" s="33"/>
      <c r="E380" s="42"/>
      <c r="F380" s="42"/>
    </row>
    <row r="381" spans="1:6" s="9" customFormat="1" ht="23.25">
      <c r="A381" s="33"/>
      <c r="B381" s="33"/>
      <c r="E381" s="42"/>
      <c r="F381" s="42"/>
    </row>
    <row r="382" spans="1:6" s="9" customFormat="1" ht="23.25">
      <c r="A382" s="33"/>
      <c r="B382" s="33"/>
      <c r="E382" s="42"/>
      <c r="F382" s="42"/>
    </row>
    <row r="383" spans="1:6" s="9" customFormat="1" ht="23.25">
      <c r="A383" s="33"/>
      <c r="B383" s="33"/>
      <c r="E383" s="42"/>
      <c r="F383" s="42"/>
    </row>
    <row r="384" spans="1:6" s="9" customFormat="1" ht="23.25">
      <c r="A384" s="33"/>
      <c r="B384" s="33"/>
      <c r="E384" s="42"/>
      <c r="F384" s="42"/>
    </row>
    <row r="385" spans="1:6" s="9" customFormat="1" ht="23.25">
      <c r="A385" s="33"/>
      <c r="B385" s="33"/>
      <c r="E385" s="42"/>
      <c r="F385" s="42"/>
    </row>
    <row r="386" spans="1:6" s="9" customFormat="1" ht="23.25">
      <c r="A386" s="33"/>
      <c r="B386" s="33"/>
      <c r="E386" s="42"/>
      <c r="F386" s="42"/>
    </row>
    <row r="387" spans="1:6" s="9" customFormat="1" ht="23.25">
      <c r="A387" s="33"/>
      <c r="B387" s="33"/>
      <c r="E387" s="42"/>
      <c r="F387" s="42"/>
    </row>
    <row r="388" spans="1:6" s="9" customFormat="1" ht="23.25">
      <c r="A388" s="33"/>
      <c r="B388" s="33"/>
      <c r="E388" s="42"/>
      <c r="F388" s="42"/>
    </row>
    <row r="389" spans="1:6" s="9" customFormat="1" ht="23.25">
      <c r="A389" s="33"/>
      <c r="B389" s="33"/>
      <c r="E389" s="42"/>
      <c r="F389" s="42"/>
    </row>
    <row r="390" spans="1:6" s="9" customFormat="1" ht="23.25">
      <c r="A390" s="33"/>
      <c r="B390" s="33"/>
      <c r="E390" s="42"/>
      <c r="F390" s="137"/>
    </row>
    <row r="391" spans="1:6" s="9" customFormat="1" ht="23.25">
      <c r="A391" s="33"/>
      <c r="B391" s="33"/>
      <c r="E391" s="42"/>
      <c r="F391" s="137"/>
    </row>
    <row r="392" spans="1:6" s="9" customFormat="1" ht="23.25">
      <c r="A392" s="33"/>
      <c r="B392" s="33"/>
      <c r="E392" s="42"/>
      <c r="F392" s="137"/>
    </row>
    <row r="393" spans="1:6" s="9" customFormat="1" ht="23.25">
      <c r="A393" s="33"/>
      <c r="B393" s="33"/>
      <c r="E393" s="42"/>
      <c r="F393" s="137"/>
    </row>
    <row r="394" spans="1:6" s="9" customFormat="1" ht="23.25">
      <c r="A394" s="33"/>
      <c r="B394" s="33"/>
      <c r="E394" s="42"/>
      <c r="F394" s="137"/>
    </row>
    <row r="395" spans="1:6" s="9" customFormat="1" ht="23.25">
      <c r="A395" s="33"/>
      <c r="B395" s="33"/>
      <c r="E395" s="42"/>
      <c r="F395" s="137"/>
    </row>
    <row r="396" spans="1:6" s="9" customFormat="1" ht="23.25">
      <c r="A396" s="33"/>
      <c r="B396" s="33"/>
      <c r="E396" s="42"/>
      <c r="F396" s="137"/>
    </row>
    <row r="397" spans="1:6" s="9" customFormat="1" ht="23.25">
      <c r="A397" s="33"/>
      <c r="B397" s="33"/>
      <c r="E397" s="42"/>
      <c r="F397" s="137"/>
    </row>
    <row r="398" spans="1:6" s="9" customFormat="1" ht="23.25">
      <c r="A398" s="33"/>
      <c r="B398" s="33"/>
      <c r="E398" s="42"/>
      <c r="F398" s="137"/>
    </row>
    <row r="399" spans="1:6" s="9" customFormat="1" ht="23.25">
      <c r="A399" s="33"/>
      <c r="B399" s="33"/>
      <c r="E399" s="42"/>
      <c r="F399" s="137"/>
    </row>
    <row r="400" spans="1:6" s="9" customFormat="1" ht="23.25">
      <c r="A400" s="33"/>
      <c r="B400" s="33"/>
      <c r="E400" s="42"/>
      <c r="F400" s="137"/>
    </row>
    <row r="401" spans="1:6" s="9" customFormat="1" ht="23.25">
      <c r="A401" s="33"/>
      <c r="B401" s="33"/>
      <c r="E401" s="42"/>
      <c r="F401" s="137"/>
    </row>
    <row r="402" spans="1:6" s="9" customFormat="1" ht="23.25">
      <c r="A402" s="33"/>
      <c r="B402" s="33"/>
      <c r="E402" s="42"/>
      <c r="F402" s="137"/>
    </row>
    <row r="403" spans="1:6" s="9" customFormat="1" ht="23.25">
      <c r="A403" s="33"/>
      <c r="B403" s="33"/>
      <c r="E403" s="42"/>
      <c r="F403" s="137"/>
    </row>
    <row r="404" spans="1:6" s="9" customFormat="1" ht="23.25">
      <c r="A404" s="33"/>
      <c r="B404" s="33"/>
      <c r="E404" s="42"/>
      <c r="F404" s="137"/>
    </row>
    <row r="405" spans="1:6" s="9" customFormat="1" ht="23.25">
      <c r="A405" s="33"/>
      <c r="B405" s="33"/>
      <c r="E405" s="42"/>
      <c r="F405" s="137"/>
    </row>
    <row r="406" spans="1:6" s="9" customFormat="1" ht="23.25">
      <c r="A406" s="33"/>
      <c r="B406" s="33"/>
      <c r="E406" s="42"/>
      <c r="F406" s="137"/>
    </row>
    <row r="407" spans="1:6" s="9" customFormat="1" ht="23.25">
      <c r="A407" s="33"/>
      <c r="B407" s="33"/>
      <c r="E407" s="42"/>
      <c r="F407" s="137"/>
    </row>
    <row r="408" spans="1:6" s="9" customFormat="1" ht="23.25">
      <c r="A408" s="33"/>
      <c r="B408" s="33"/>
      <c r="E408" s="42"/>
      <c r="F408" s="137"/>
    </row>
    <row r="409" spans="1:6" s="9" customFormat="1" ht="23.25">
      <c r="A409" s="33"/>
      <c r="B409" s="33"/>
      <c r="E409" s="42"/>
      <c r="F409" s="137"/>
    </row>
    <row r="410" spans="1:6" s="9" customFormat="1" ht="23.25">
      <c r="A410" s="33"/>
      <c r="B410" s="33"/>
      <c r="E410" s="42"/>
      <c r="F410" s="137"/>
    </row>
    <row r="411" spans="1:6" s="9" customFormat="1" ht="23.25">
      <c r="A411" s="33"/>
      <c r="B411" s="33"/>
      <c r="E411" s="42"/>
      <c r="F411" s="137"/>
    </row>
    <row r="412" spans="1:6" s="9" customFormat="1" ht="23.25">
      <c r="A412" s="33"/>
      <c r="B412" s="33"/>
      <c r="E412" s="42"/>
      <c r="F412" s="137"/>
    </row>
    <row r="413" spans="1:6" s="9" customFormat="1" ht="23.25">
      <c r="A413" s="33"/>
      <c r="B413" s="33"/>
      <c r="E413" s="42"/>
      <c r="F413" s="137"/>
    </row>
    <row r="414" spans="1:6" s="9" customFormat="1" ht="23.25">
      <c r="A414" s="33"/>
      <c r="B414" s="33"/>
      <c r="E414" s="42"/>
      <c r="F414" s="137"/>
    </row>
    <row r="415" spans="1:6" s="9" customFormat="1" ht="23.25">
      <c r="A415" s="33"/>
      <c r="B415" s="33"/>
      <c r="E415" s="42"/>
      <c r="F415" s="137"/>
    </row>
    <row r="416" spans="1:6" s="9" customFormat="1" ht="23.25">
      <c r="A416" s="33"/>
      <c r="B416" s="33"/>
      <c r="E416" s="42"/>
      <c r="F416" s="137"/>
    </row>
    <row r="417" spans="1:6" s="9" customFormat="1" ht="23.25">
      <c r="A417" s="33"/>
      <c r="B417" s="33"/>
      <c r="E417" s="42"/>
      <c r="F417" s="137"/>
    </row>
    <row r="418" spans="1:6" s="9" customFormat="1" ht="23.25">
      <c r="A418" s="33"/>
      <c r="B418" s="33"/>
      <c r="E418" s="42"/>
      <c r="F418" s="137"/>
    </row>
    <row r="419" spans="1:6" s="9" customFormat="1" ht="23.25">
      <c r="A419" s="33"/>
      <c r="B419" s="33"/>
      <c r="E419" s="42"/>
      <c r="F419" s="137"/>
    </row>
    <row r="420" spans="1:6" s="9" customFormat="1" ht="23.25">
      <c r="A420" s="33"/>
      <c r="B420" s="33"/>
      <c r="E420" s="42"/>
      <c r="F420" s="137"/>
    </row>
    <row r="421" spans="1:6" s="9" customFormat="1" ht="23.25">
      <c r="A421" s="33"/>
      <c r="B421" s="33"/>
      <c r="E421" s="42"/>
      <c r="F421" s="137"/>
    </row>
    <row r="422" spans="1:6" s="9" customFormat="1" ht="23.25">
      <c r="A422" s="33"/>
      <c r="B422" s="33"/>
      <c r="E422" s="42"/>
      <c r="F422" s="137"/>
    </row>
    <row r="423" spans="1:6" s="9" customFormat="1" ht="23.25">
      <c r="A423" s="33"/>
      <c r="B423" s="33"/>
      <c r="E423" s="42"/>
      <c r="F423" s="137"/>
    </row>
    <row r="424" spans="1:6" s="9" customFormat="1" ht="23.25">
      <c r="A424" s="33"/>
      <c r="B424" s="33"/>
      <c r="E424" s="42"/>
      <c r="F424" s="137"/>
    </row>
    <row r="425" spans="1:6" s="9" customFormat="1" ht="23.25">
      <c r="A425" s="33"/>
      <c r="B425" s="33"/>
      <c r="E425" s="42"/>
      <c r="F425" s="137"/>
    </row>
    <row r="426" spans="1:6" s="9" customFormat="1" ht="23.25">
      <c r="A426" s="33"/>
      <c r="B426" s="33"/>
      <c r="E426" s="42"/>
      <c r="F426" s="137"/>
    </row>
    <row r="427" spans="1:6" s="9" customFormat="1" ht="23.25">
      <c r="A427" s="33"/>
      <c r="B427" s="33"/>
      <c r="E427" s="42"/>
      <c r="F427" s="137"/>
    </row>
    <row r="428" spans="1:6" s="9" customFormat="1" ht="23.25">
      <c r="A428" s="33"/>
      <c r="B428" s="33"/>
      <c r="E428" s="42"/>
      <c r="F428" s="137"/>
    </row>
    <row r="429" spans="1:6" s="9" customFormat="1" ht="23.25">
      <c r="A429" s="33"/>
      <c r="B429" s="33"/>
      <c r="E429" s="42"/>
      <c r="F429" s="137"/>
    </row>
    <row r="430" spans="1:6" s="9" customFormat="1" ht="23.25">
      <c r="A430" s="33"/>
      <c r="B430" s="33"/>
      <c r="E430" s="42"/>
      <c r="F430" s="137"/>
    </row>
    <row r="431" spans="1:6" s="9" customFormat="1" ht="23.25">
      <c r="A431" s="33"/>
      <c r="B431" s="33"/>
      <c r="E431" s="42"/>
      <c r="F431" s="137"/>
    </row>
    <row r="432" spans="1:6" s="9" customFormat="1" ht="23.25">
      <c r="A432" s="33"/>
      <c r="B432" s="33"/>
      <c r="E432" s="42"/>
      <c r="F432" s="137"/>
    </row>
    <row r="433" spans="1:6" s="9" customFormat="1" ht="23.25">
      <c r="A433" s="33"/>
      <c r="B433" s="33"/>
      <c r="E433" s="42"/>
      <c r="F433" s="137"/>
    </row>
    <row r="434" spans="1:6" s="9" customFormat="1" ht="23.25">
      <c r="A434" s="33"/>
      <c r="B434" s="33"/>
      <c r="E434" s="42"/>
      <c r="F434" s="137"/>
    </row>
    <row r="435" spans="1:6" s="9" customFormat="1" ht="23.25">
      <c r="A435" s="33"/>
      <c r="B435" s="33"/>
      <c r="E435" s="42"/>
      <c r="F435" s="137"/>
    </row>
    <row r="436" spans="1:6" s="9" customFormat="1" ht="23.25">
      <c r="A436" s="33"/>
      <c r="B436" s="33"/>
      <c r="E436" s="42"/>
      <c r="F436" s="137"/>
    </row>
    <row r="437" spans="1:6" s="9" customFormat="1" ht="23.25">
      <c r="A437" s="33"/>
      <c r="B437" s="33"/>
      <c r="E437" s="42"/>
      <c r="F437" s="137"/>
    </row>
    <row r="438" spans="1:6" s="9" customFormat="1" ht="23.25">
      <c r="A438" s="33"/>
      <c r="B438" s="33"/>
      <c r="E438" s="42"/>
      <c r="F438" s="137"/>
    </row>
    <row r="439" spans="1:6" s="9" customFormat="1" ht="23.25">
      <c r="A439" s="33"/>
      <c r="B439" s="33"/>
      <c r="E439" s="42"/>
      <c r="F439" s="137"/>
    </row>
    <row r="440" spans="1:6" s="9" customFormat="1" ht="23.25">
      <c r="A440" s="33"/>
      <c r="B440" s="33"/>
      <c r="E440" s="42"/>
      <c r="F440" s="137"/>
    </row>
    <row r="441" spans="1:6" s="9" customFormat="1" ht="23.25">
      <c r="A441" s="33"/>
      <c r="B441" s="33"/>
      <c r="E441" s="42"/>
      <c r="F441" s="137"/>
    </row>
    <row r="442" spans="1:6" s="9" customFormat="1" ht="23.25">
      <c r="A442" s="33"/>
      <c r="B442" s="33"/>
      <c r="E442" s="42"/>
      <c r="F442" s="137"/>
    </row>
    <row r="443" spans="1:6" s="9" customFormat="1" ht="23.25">
      <c r="A443" s="33"/>
      <c r="B443" s="33"/>
      <c r="E443" s="42"/>
      <c r="F443" s="137"/>
    </row>
    <row r="444" spans="1:6" s="9" customFormat="1" ht="23.25">
      <c r="A444" s="33"/>
      <c r="B444" s="33"/>
      <c r="E444" s="42"/>
      <c r="F444" s="137"/>
    </row>
    <row r="445" spans="1:6" s="9" customFormat="1" ht="23.25">
      <c r="A445" s="33"/>
      <c r="B445" s="33"/>
      <c r="E445" s="42"/>
      <c r="F445" s="137"/>
    </row>
    <row r="446" spans="1:6" s="9" customFormat="1" ht="23.25">
      <c r="A446" s="33"/>
      <c r="B446" s="33"/>
      <c r="E446" s="42"/>
      <c r="F446" s="137"/>
    </row>
    <row r="447" spans="1:6" s="9" customFormat="1" ht="23.25">
      <c r="A447" s="33"/>
      <c r="B447" s="33"/>
      <c r="E447" s="42"/>
      <c r="F447" s="137"/>
    </row>
    <row r="448" spans="1:6" s="9" customFormat="1" ht="23.25">
      <c r="A448" s="33"/>
      <c r="B448" s="33"/>
      <c r="E448" s="42"/>
      <c r="F448" s="137"/>
    </row>
    <row r="449" spans="1:6" s="9" customFormat="1" ht="23.25">
      <c r="A449" s="33"/>
      <c r="B449" s="33"/>
      <c r="E449" s="42"/>
      <c r="F449" s="137"/>
    </row>
    <row r="450" spans="1:6" s="9" customFormat="1" ht="23.25">
      <c r="A450" s="33"/>
      <c r="B450" s="33"/>
      <c r="E450" s="42"/>
      <c r="F450" s="137"/>
    </row>
    <row r="451" spans="1:6" s="9" customFormat="1" ht="23.25">
      <c r="A451" s="33"/>
      <c r="B451" s="33"/>
      <c r="E451" s="42"/>
      <c r="F451" s="137"/>
    </row>
    <row r="452" spans="1:6" s="9" customFormat="1" ht="23.25">
      <c r="A452" s="33"/>
      <c r="B452" s="33"/>
      <c r="E452" s="42"/>
      <c r="F452" s="137"/>
    </row>
    <row r="453" spans="1:6" s="9" customFormat="1" ht="23.25">
      <c r="A453" s="33"/>
      <c r="B453" s="33"/>
      <c r="E453" s="42"/>
      <c r="F453" s="137"/>
    </row>
    <row r="454" spans="1:6" s="9" customFormat="1" ht="23.25">
      <c r="A454" s="33"/>
      <c r="B454" s="33"/>
      <c r="E454" s="42"/>
      <c r="F454" s="137"/>
    </row>
    <row r="455" spans="1:6" s="9" customFormat="1" ht="23.25">
      <c r="A455" s="33"/>
      <c r="B455" s="33"/>
      <c r="E455" s="42"/>
      <c r="F455" s="137"/>
    </row>
    <row r="456" spans="1:6" s="9" customFormat="1" ht="23.25">
      <c r="A456" s="33"/>
      <c r="B456" s="33"/>
      <c r="E456" s="42"/>
      <c r="F456" s="137"/>
    </row>
    <row r="457" spans="1:6" s="9" customFormat="1" ht="23.25">
      <c r="A457" s="33"/>
      <c r="B457" s="33"/>
      <c r="E457" s="42"/>
      <c r="F457" s="137"/>
    </row>
    <row r="458" spans="1:6" s="9" customFormat="1" ht="23.25">
      <c r="A458" s="33"/>
      <c r="B458" s="33"/>
      <c r="E458" s="42"/>
      <c r="F458" s="137"/>
    </row>
    <row r="459" spans="1:6" s="9" customFormat="1" ht="23.25">
      <c r="A459" s="33"/>
      <c r="B459" s="33"/>
      <c r="E459" s="42"/>
      <c r="F459" s="137"/>
    </row>
    <row r="460" spans="1:6" s="9" customFormat="1" ht="23.25">
      <c r="A460" s="33"/>
      <c r="B460" s="33"/>
      <c r="E460" s="42"/>
      <c r="F460" s="137"/>
    </row>
    <row r="461" spans="1:6" s="9" customFormat="1" ht="23.25">
      <c r="A461" s="33"/>
      <c r="B461" s="33"/>
      <c r="E461" s="42"/>
      <c r="F461" s="137"/>
    </row>
    <row r="462" spans="1:6" s="9" customFormat="1" ht="23.25">
      <c r="A462" s="33"/>
      <c r="B462" s="33"/>
      <c r="E462" s="42"/>
      <c r="F462" s="137"/>
    </row>
    <row r="463" spans="1:6" s="9" customFormat="1" ht="23.25">
      <c r="A463" s="33"/>
      <c r="B463" s="33"/>
      <c r="E463" s="42"/>
      <c r="F463" s="137"/>
    </row>
    <row r="464" spans="1:6" s="9" customFormat="1" ht="23.25">
      <c r="A464" s="33"/>
      <c r="B464" s="33"/>
      <c r="E464" s="42"/>
      <c r="F464" s="137"/>
    </row>
    <row r="465" spans="1:6" s="9" customFormat="1" ht="23.25">
      <c r="A465" s="33"/>
      <c r="B465" s="33"/>
      <c r="E465" s="42"/>
      <c r="F465" s="137"/>
    </row>
    <row r="466" spans="1:6" s="9" customFormat="1" ht="23.25">
      <c r="A466" s="33"/>
      <c r="B466" s="33"/>
      <c r="E466" s="42"/>
      <c r="F466" s="137"/>
    </row>
    <row r="467" spans="1:6" s="9" customFormat="1" ht="23.25">
      <c r="A467" s="33"/>
      <c r="B467" s="33"/>
      <c r="E467" s="42"/>
      <c r="F467" s="137"/>
    </row>
    <row r="468" spans="1:6" s="9" customFormat="1" ht="23.25">
      <c r="A468" s="33"/>
      <c r="B468" s="33"/>
      <c r="E468" s="42"/>
      <c r="F468" s="137"/>
    </row>
    <row r="469" spans="1:6" s="9" customFormat="1" ht="23.25">
      <c r="A469" s="33"/>
      <c r="B469" s="33"/>
      <c r="E469" s="42"/>
      <c r="F469" s="137"/>
    </row>
    <row r="470" spans="1:6" s="9" customFormat="1" ht="23.25">
      <c r="A470" s="33"/>
      <c r="B470" s="33"/>
      <c r="E470" s="42"/>
      <c r="F470" s="137"/>
    </row>
    <row r="471" spans="1:6" s="9" customFormat="1" ht="23.25">
      <c r="A471" s="33"/>
      <c r="B471" s="33"/>
      <c r="E471" s="42"/>
      <c r="F471" s="137"/>
    </row>
    <row r="472" spans="1:6" s="9" customFormat="1" ht="23.25">
      <c r="A472" s="33"/>
      <c r="B472" s="33"/>
      <c r="E472" s="42"/>
      <c r="F472" s="137"/>
    </row>
    <row r="473" spans="1:6" s="9" customFormat="1" ht="23.25">
      <c r="A473" s="33"/>
      <c r="B473" s="33"/>
      <c r="E473" s="42"/>
      <c r="F473" s="137"/>
    </row>
    <row r="474" spans="1:6" s="9" customFormat="1" ht="23.25">
      <c r="A474" s="33"/>
      <c r="B474" s="33"/>
      <c r="E474" s="42"/>
      <c r="F474" s="137"/>
    </row>
    <row r="475" spans="1:6" s="9" customFormat="1" ht="23.25">
      <c r="A475" s="33"/>
      <c r="B475" s="33"/>
      <c r="E475" s="42"/>
      <c r="F475" s="137"/>
    </row>
    <row r="476" spans="1:6" s="9" customFormat="1" ht="23.25">
      <c r="A476" s="33"/>
      <c r="B476" s="33"/>
      <c r="E476" s="42"/>
      <c r="F476" s="137"/>
    </row>
    <row r="477" spans="1:6" s="9" customFormat="1" ht="23.25">
      <c r="A477" s="33"/>
      <c r="B477" s="33"/>
      <c r="E477" s="42"/>
      <c r="F477" s="137"/>
    </row>
    <row r="478" spans="1:6" s="9" customFormat="1" ht="23.25">
      <c r="A478" s="33"/>
      <c r="B478" s="33"/>
      <c r="E478" s="42"/>
      <c r="F478" s="137"/>
    </row>
    <row r="479" spans="1:6" s="9" customFormat="1" ht="23.25">
      <c r="A479" s="33"/>
      <c r="B479" s="33"/>
      <c r="E479" s="42"/>
      <c r="F479" s="137"/>
    </row>
    <row r="480" spans="1:6" s="9" customFormat="1" ht="23.25">
      <c r="A480" s="33"/>
      <c r="B480" s="33"/>
      <c r="E480" s="42"/>
      <c r="F480" s="137"/>
    </row>
    <row r="481" spans="1:6" s="9" customFormat="1" ht="23.25">
      <c r="A481" s="33"/>
      <c r="B481" s="33"/>
      <c r="E481" s="42"/>
      <c r="F481" s="137"/>
    </row>
    <row r="482" spans="1:6" s="9" customFormat="1" ht="23.25">
      <c r="A482" s="33"/>
      <c r="B482" s="33"/>
      <c r="E482" s="42"/>
      <c r="F482" s="137"/>
    </row>
    <row r="483" spans="1:6" s="9" customFormat="1" ht="23.25">
      <c r="A483" s="33"/>
      <c r="B483" s="33"/>
      <c r="E483" s="42"/>
      <c r="F483" s="137"/>
    </row>
    <row r="484" spans="1:6" s="9" customFormat="1" ht="23.25">
      <c r="A484" s="33"/>
      <c r="B484" s="33"/>
      <c r="E484" s="42"/>
      <c r="F484" s="137"/>
    </row>
    <row r="485" spans="1:6" s="9" customFormat="1" ht="23.25">
      <c r="A485" s="33"/>
      <c r="B485" s="33"/>
      <c r="E485" s="42"/>
      <c r="F485" s="137"/>
    </row>
    <row r="486" spans="1:6" s="9" customFormat="1" ht="23.25">
      <c r="A486" s="33"/>
      <c r="B486" s="33"/>
      <c r="E486" s="42"/>
      <c r="F486" s="137"/>
    </row>
    <row r="487" spans="1:6" s="9" customFormat="1" ht="23.25">
      <c r="A487" s="33"/>
      <c r="B487" s="33"/>
      <c r="E487" s="42"/>
      <c r="F487" s="137"/>
    </row>
    <row r="488" spans="1:6" s="9" customFormat="1" ht="23.25">
      <c r="A488" s="33"/>
      <c r="B488" s="33"/>
      <c r="E488" s="42"/>
      <c r="F488" s="137"/>
    </row>
    <row r="489" spans="1:6" s="9" customFormat="1" ht="23.25">
      <c r="A489" s="33"/>
      <c r="B489" s="33"/>
      <c r="E489" s="42"/>
      <c r="F489" s="137"/>
    </row>
    <row r="490" spans="1:6" s="9" customFormat="1" ht="23.25">
      <c r="A490" s="33"/>
      <c r="B490" s="33"/>
      <c r="E490" s="42"/>
      <c r="F490" s="137"/>
    </row>
    <row r="491" spans="1:6" s="9" customFormat="1" ht="23.25">
      <c r="A491" s="33"/>
      <c r="B491" s="33"/>
      <c r="E491" s="42"/>
      <c r="F491" s="137"/>
    </row>
    <row r="492" spans="1:6" s="9" customFormat="1" ht="23.25">
      <c r="A492" s="33"/>
      <c r="B492" s="33"/>
      <c r="E492" s="42"/>
      <c r="F492" s="137"/>
    </row>
    <row r="493" spans="1:6" s="9" customFormat="1" ht="23.25">
      <c r="A493" s="33"/>
      <c r="B493" s="33"/>
      <c r="E493" s="42"/>
      <c r="F493" s="137"/>
    </row>
    <row r="494" spans="1:6" s="9" customFormat="1" ht="23.25">
      <c r="A494" s="33"/>
      <c r="B494" s="33"/>
      <c r="E494" s="42"/>
      <c r="F494" s="137"/>
    </row>
    <row r="495" spans="1:6" s="9" customFormat="1" ht="23.25">
      <c r="A495" s="33"/>
      <c r="B495" s="33"/>
      <c r="E495" s="42"/>
      <c r="F495" s="137"/>
    </row>
    <row r="496" spans="1:6" s="9" customFormat="1" ht="23.25">
      <c r="A496" s="33"/>
      <c r="B496" s="33"/>
      <c r="E496" s="42"/>
      <c r="F496" s="137"/>
    </row>
    <row r="497" spans="1:6" s="9" customFormat="1" ht="23.25">
      <c r="A497" s="33"/>
      <c r="B497" s="33"/>
      <c r="E497" s="42"/>
      <c r="F497" s="137"/>
    </row>
    <row r="498" spans="1:6" s="9" customFormat="1" ht="23.25">
      <c r="A498" s="33"/>
      <c r="B498" s="33"/>
      <c r="E498" s="42"/>
      <c r="F498" s="137"/>
    </row>
    <row r="499" spans="1:6" s="9" customFormat="1" ht="23.25">
      <c r="A499" s="33"/>
      <c r="B499" s="33"/>
      <c r="E499" s="42"/>
      <c r="F499" s="137"/>
    </row>
    <row r="500" spans="1:6" s="9" customFormat="1" ht="23.25">
      <c r="A500" s="33"/>
      <c r="B500" s="33"/>
      <c r="E500" s="42"/>
      <c r="F500" s="137"/>
    </row>
    <row r="501" spans="1:6" s="9" customFormat="1" ht="23.25">
      <c r="A501" s="33"/>
      <c r="B501" s="33"/>
      <c r="E501" s="42"/>
      <c r="F501" s="137"/>
    </row>
    <row r="502" spans="1:6" s="9" customFormat="1" ht="23.25">
      <c r="A502" s="33"/>
      <c r="B502" s="33"/>
      <c r="E502" s="42"/>
      <c r="F502" s="137"/>
    </row>
    <row r="503" spans="1:6" s="9" customFormat="1" ht="23.25">
      <c r="A503" s="33"/>
      <c r="B503" s="33"/>
      <c r="E503" s="42"/>
      <c r="F503" s="137"/>
    </row>
    <row r="504" spans="1:6" s="9" customFormat="1" ht="23.25">
      <c r="A504" s="33"/>
      <c r="B504" s="33"/>
      <c r="E504" s="42"/>
      <c r="F504" s="137"/>
    </row>
    <row r="505" spans="1:6" s="9" customFormat="1" ht="23.25">
      <c r="A505" s="33"/>
      <c r="B505" s="33"/>
      <c r="E505" s="42"/>
      <c r="F505" s="137"/>
    </row>
    <row r="506" spans="1:6" s="9" customFormat="1" ht="23.25">
      <c r="A506" s="33"/>
      <c r="B506" s="33"/>
      <c r="E506" s="42"/>
      <c r="F506" s="137"/>
    </row>
    <row r="507" spans="1:6" s="9" customFormat="1" ht="23.25">
      <c r="A507" s="33"/>
      <c r="B507" s="33"/>
      <c r="E507" s="42"/>
      <c r="F507" s="137"/>
    </row>
    <row r="508" spans="1:6" s="9" customFormat="1" ht="23.25">
      <c r="A508" s="33"/>
      <c r="B508" s="33"/>
      <c r="E508" s="42"/>
      <c r="F508" s="137"/>
    </row>
    <row r="509" spans="1:6" s="9" customFormat="1" ht="23.25">
      <c r="A509" s="33"/>
      <c r="B509" s="33"/>
      <c r="E509" s="42"/>
      <c r="F509" s="137"/>
    </row>
    <row r="510" spans="1:6" s="9" customFormat="1" ht="23.25">
      <c r="A510" s="33"/>
      <c r="B510" s="33"/>
      <c r="E510" s="42"/>
      <c r="F510" s="137"/>
    </row>
    <row r="511" spans="1:6" s="9" customFormat="1" ht="23.25">
      <c r="A511" s="33"/>
      <c r="B511" s="33"/>
      <c r="E511" s="42"/>
      <c r="F511" s="137"/>
    </row>
    <row r="512" spans="1:6" s="9" customFormat="1" ht="23.25">
      <c r="A512" s="33"/>
      <c r="B512" s="33"/>
      <c r="E512" s="42"/>
      <c r="F512" s="137"/>
    </row>
    <row r="513" spans="1:6" s="9" customFormat="1" ht="23.25">
      <c r="A513" s="33"/>
      <c r="B513" s="33"/>
      <c r="E513" s="42"/>
      <c r="F513" s="137"/>
    </row>
    <row r="514" spans="1:6" s="9" customFormat="1" ht="23.25">
      <c r="A514" s="33"/>
      <c r="B514" s="33"/>
      <c r="E514" s="42"/>
      <c r="F514" s="137"/>
    </row>
    <row r="515" spans="1:6" s="9" customFormat="1" ht="23.25">
      <c r="A515" s="33"/>
      <c r="B515" s="33"/>
      <c r="E515" s="42"/>
      <c r="F515" s="137"/>
    </row>
    <row r="516" spans="1:6" s="9" customFormat="1" ht="23.25">
      <c r="A516" s="33"/>
      <c r="B516" s="33"/>
      <c r="E516" s="42"/>
      <c r="F516" s="137"/>
    </row>
    <row r="517" spans="1:6" s="9" customFormat="1" ht="23.25">
      <c r="A517" s="33"/>
      <c r="B517" s="33"/>
      <c r="E517" s="42"/>
      <c r="F517" s="137"/>
    </row>
    <row r="518" spans="1:6" s="9" customFormat="1" ht="23.25">
      <c r="A518" s="33"/>
      <c r="B518" s="33"/>
      <c r="E518" s="42"/>
      <c r="F518" s="137"/>
    </row>
    <row r="519" spans="1:6" s="9" customFormat="1" ht="23.25">
      <c r="A519" s="33"/>
      <c r="B519" s="33"/>
      <c r="E519" s="42"/>
      <c r="F519" s="137"/>
    </row>
    <row r="520" spans="1:6" s="9" customFormat="1" ht="23.25">
      <c r="A520" s="33"/>
      <c r="B520" s="33"/>
      <c r="E520" s="42"/>
      <c r="F520" s="137"/>
    </row>
    <row r="521" spans="1:6" s="9" customFormat="1" ht="23.25">
      <c r="A521" s="33"/>
      <c r="B521" s="33"/>
      <c r="E521" s="42"/>
      <c r="F521" s="137"/>
    </row>
    <row r="522" spans="1:6" s="9" customFormat="1" ht="23.25">
      <c r="A522" s="33"/>
      <c r="B522" s="33"/>
      <c r="E522" s="42"/>
      <c r="F522" s="137"/>
    </row>
    <row r="523" spans="1:6" s="9" customFormat="1" ht="23.25">
      <c r="A523" s="33"/>
      <c r="B523" s="33"/>
      <c r="E523" s="42"/>
      <c r="F523" s="137"/>
    </row>
    <row r="524" spans="1:6" s="9" customFormat="1" ht="23.25">
      <c r="A524" s="33"/>
      <c r="B524" s="33"/>
      <c r="E524" s="42"/>
      <c r="F524" s="137"/>
    </row>
    <row r="525" spans="1:6" s="9" customFormat="1" ht="23.25">
      <c r="A525" s="33"/>
      <c r="B525" s="33"/>
      <c r="E525" s="42"/>
      <c r="F525" s="137"/>
    </row>
    <row r="526" spans="1:6" s="9" customFormat="1" ht="23.25">
      <c r="A526" s="33"/>
      <c r="B526" s="33"/>
      <c r="E526" s="42"/>
      <c r="F526" s="137"/>
    </row>
    <row r="527" spans="1:6" s="9" customFormat="1" ht="23.25">
      <c r="A527" s="33"/>
      <c r="B527" s="33"/>
      <c r="E527" s="42"/>
      <c r="F527" s="137"/>
    </row>
    <row r="528" spans="1:6" s="9" customFormat="1" ht="23.25">
      <c r="A528" s="33"/>
      <c r="B528" s="33"/>
      <c r="E528" s="42"/>
      <c r="F528" s="137"/>
    </row>
    <row r="529" spans="1:6" s="9" customFormat="1" ht="23.25">
      <c r="A529" s="33"/>
      <c r="B529" s="33"/>
      <c r="E529" s="42"/>
      <c r="F529" s="137"/>
    </row>
    <row r="530" spans="1:6" s="9" customFormat="1" ht="23.25">
      <c r="A530" s="33"/>
      <c r="B530" s="33"/>
      <c r="E530" s="42"/>
      <c r="F530" s="137"/>
    </row>
    <row r="531" spans="1:6" s="9" customFormat="1" ht="23.25">
      <c r="A531" s="33"/>
      <c r="B531" s="33"/>
      <c r="E531" s="42"/>
      <c r="F531" s="137"/>
    </row>
    <row r="532" spans="1:6" s="9" customFormat="1" ht="23.25">
      <c r="A532" s="33"/>
      <c r="B532" s="33"/>
      <c r="E532" s="42"/>
      <c r="F532" s="137"/>
    </row>
    <row r="533" spans="1:6" s="9" customFormat="1" ht="23.25">
      <c r="A533" s="33"/>
      <c r="B533" s="33"/>
      <c r="E533" s="42"/>
      <c r="F533" s="137"/>
    </row>
    <row r="534" spans="1:6" s="9" customFormat="1" ht="23.25">
      <c r="A534" s="33"/>
      <c r="B534" s="33"/>
      <c r="E534" s="42"/>
      <c r="F534" s="137"/>
    </row>
    <row r="535" spans="1:6" s="9" customFormat="1" ht="23.25">
      <c r="A535" s="33"/>
      <c r="B535" s="33"/>
      <c r="E535" s="42"/>
      <c r="F535" s="137"/>
    </row>
    <row r="536" spans="1:6" s="9" customFormat="1" ht="23.25">
      <c r="A536" s="33"/>
      <c r="B536" s="33"/>
      <c r="E536" s="42"/>
      <c r="F536" s="137"/>
    </row>
    <row r="537" spans="1:6" s="9" customFormat="1" ht="23.25">
      <c r="A537" s="33"/>
      <c r="B537" s="33"/>
      <c r="E537" s="42"/>
      <c r="F537" s="137"/>
    </row>
    <row r="538" spans="1:6" s="9" customFormat="1" ht="23.25">
      <c r="A538" s="33"/>
      <c r="B538" s="33"/>
      <c r="E538" s="42"/>
      <c r="F538" s="137"/>
    </row>
    <row r="539" spans="1:6" s="9" customFormat="1" ht="23.25">
      <c r="A539" s="33"/>
      <c r="B539" s="33"/>
      <c r="E539" s="42"/>
      <c r="F539" s="137"/>
    </row>
    <row r="540" spans="1:6" s="9" customFormat="1" ht="23.25">
      <c r="A540" s="33"/>
      <c r="B540" s="33"/>
      <c r="E540" s="42"/>
      <c r="F540" s="137"/>
    </row>
    <row r="541" spans="1:6" s="9" customFormat="1" ht="23.25">
      <c r="A541" s="33"/>
      <c r="B541" s="33"/>
      <c r="E541" s="42"/>
      <c r="F541" s="137"/>
    </row>
    <row r="542" spans="1:6" s="9" customFormat="1" ht="23.25">
      <c r="A542" s="33"/>
      <c r="B542" s="33"/>
      <c r="E542" s="42"/>
      <c r="F542" s="137"/>
    </row>
    <row r="543" spans="1:6" s="9" customFormat="1" ht="23.25">
      <c r="A543" s="33"/>
      <c r="B543" s="33"/>
      <c r="E543" s="42"/>
      <c r="F543" s="137"/>
    </row>
    <row r="544" spans="1:6" s="9" customFormat="1" ht="23.25">
      <c r="A544" s="33"/>
      <c r="B544" s="33"/>
      <c r="E544" s="42"/>
      <c r="F544" s="137"/>
    </row>
    <row r="545" spans="1:6" s="9" customFormat="1" ht="23.25">
      <c r="A545" s="33"/>
      <c r="B545" s="33"/>
      <c r="E545" s="42"/>
      <c r="F545" s="137"/>
    </row>
  </sheetData>
  <mergeCells count="2">
    <mergeCell ref="B61:F61"/>
    <mergeCell ref="B58:C58"/>
  </mergeCells>
  <printOptions/>
  <pageMargins left="0.91" right="0.76" top="0.78740157480315" bottom="0.3" header="0.511811023622047" footer="0.2"/>
  <pageSetup fitToHeight="1" fitToWidth="1" horizontalDpi="300" verticalDpi="3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63"/>
  <sheetViews>
    <sheetView showZeros="0" view="pageBreakPreview" zoomScale="60" zoomScaleNormal="60" workbookViewId="0" topLeftCell="A5">
      <selection activeCell="R13" sqref="R13"/>
    </sheetView>
  </sheetViews>
  <sheetFormatPr defaultColWidth="8.88671875" defaultRowHeight="15"/>
  <cols>
    <col min="1" max="1" width="2.99609375" style="155" customWidth="1"/>
    <col min="2" max="2" width="39.10546875" style="155" customWidth="1"/>
    <col min="3" max="3" width="0.88671875" style="155" customWidth="1"/>
    <col min="4" max="4" width="10.77734375" style="365" customWidth="1"/>
    <col min="5" max="5" width="0.88671875" style="365" customWidth="1"/>
    <col min="6" max="6" width="11.4453125" style="365" customWidth="1"/>
    <col min="7" max="7" width="0.88671875" style="365" customWidth="1"/>
    <col min="8" max="8" width="11.88671875" style="365" customWidth="1"/>
    <col min="9" max="9" width="0.88671875" style="365" customWidth="1"/>
    <col min="10" max="10" width="10.99609375" style="365" customWidth="1"/>
    <col min="11" max="11" width="0.88671875" style="365" customWidth="1"/>
    <col min="12" max="12" width="11.3359375" style="365" customWidth="1"/>
    <col min="13" max="13" width="0.88671875" style="365" customWidth="1"/>
    <col min="14" max="14" width="14.5546875" style="365" customWidth="1"/>
    <col min="15" max="15" width="12.99609375" style="365" customWidth="1"/>
    <col min="16" max="16" width="12.6640625" style="365" customWidth="1"/>
    <col min="17" max="17" width="13.5546875" style="365" customWidth="1"/>
    <col min="18" max="16384" width="8.88671875" style="155" customWidth="1"/>
  </cols>
  <sheetData>
    <row r="1" spans="1:17" s="8" customFormat="1" ht="34.5" customHeight="1">
      <c r="A1" s="8" t="s">
        <v>231</v>
      </c>
      <c r="D1" s="418"/>
      <c r="E1" s="418"/>
      <c r="F1" s="418"/>
      <c r="G1" s="418"/>
      <c r="H1" s="418"/>
      <c r="I1" s="418"/>
      <c r="J1" s="418"/>
      <c r="K1" s="418"/>
      <c r="L1" s="418"/>
      <c r="M1" s="418"/>
      <c r="N1" s="418"/>
      <c r="O1" s="418"/>
      <c r="P1" s="418"/>
      <c r="Q1" s="418"/>
    </row>
    <row r="2" spans="1:17" s="8" customFormat="1" ht="44.25" customHeight="1">
      <c r="A2" s="8" t="s">
        <v>296</v>
      </c>
      <c r="D2" s="418"/>
      <c r="E2" s="418"/>
      <c r="F2" s="418"/>
      <c r="G2" s="418"/>
      <c r="H2" s="418"/>
      <c r="I2" s="418"/>
      <c r="J2" s="418"/>
      <c r="K2" s="418"/>
      <c r="L2" s="418"/>
      <c r="M2" s="418"/>
      <c r="N2" s="418"/>
      <c r="O2" s="418"/>
      <c r="P2" s="418"/>
      <c r="Q2" s="418"/>
    </row>
    <row r="3" spans="1:17" s="8" customFormat="1" ht="25.5" customHeight="1" thickBot="1">
      <c r="A3" s="56"/>
      <c r="B3" s="56"/>
      <c r="C3" s="56"/>
      <c r="D3" s="419"/>
      <c r="E3" s="419"/>
      <c r="F3" s="419"/>
      <c r="G3" s="419"/>
      <c r="H3" s="419"/>
      <c r="I3" s="419"/>
      <c r="J3" s="419"/>
      <c r="K3" s="419"/>
      <c r="L3" s="419"/>
      <c r="M3" s="419"/>
      <c r="N3" s="419"/>
      <c r="O3" s="419"/>
      <c r="P3" s="419"/>
      <c r="Q3" s="419"/>
    </row>
    <row r="4" spans="4:15" ht="33.75" customHeight="1" thickBot="1">
      <c r="D4" s="525" t="s">
        <v>8</v>
      </c>
      <c r="E4" s="526"/>
      <c r="F4" s="526"/>
      <c r="G4" s="526"/>
      <c r="H4" s="526"/>
      <c r="I4" s="526"/>
      <c r="J4" s="526"/>
      <c r="K4" s="526"/>
      <c r="L4" s="526"/>
      <c r="M4" s="526"/>
      <c r="N4" s="526"/>
      <c r="O4" s="527"/>
    </row>
    <row r="5" spans="1:17" ht="20.25">
      <c r="A5" s="56" t="s">
        <v>307</v>
      </c>
      <c r="B5" s="56"/>
      <c r="D5" s="420" t="s">
        <v>263</v>
      </c>
      <c r="E5" s="420"/>
      <c r="F5" s="420" t="s">
        <v>328</v>
      </c>
      <c r="G5" s="420"/>
      <c r="H5" s="420" t="s">
        <v>329</v>
      </c>
      <c r="I5" s="420"/>
      <c r="J5" s="420" t="s">
        <v>330</v>
      </c>
      <c r="K5" s="420"/>
      <c r="L5" s="420" t="s">
        <v>331</v>
      </c>
      <c r="M5" s="420"/>
      <c r="N5" s="420" t="s">
        <v>268</v>
      </c>
      <c r="O5" s="420"/>
      <c r="P5" s="420" t="s">
        <v>5</v>
      </c>
      <c r="Q5" s="420" t="s">
        <v>228</v>
      </c>
    </row>
    <row r="6" spans="1:17" ht="21" thickBot="1">
      <c r="A6" s="156" t="s">
        <v>98</v>
      </c>
      <c r="B6" s="156"/>
      <c r="C6" s="157"/>
      <c r="D6" s="421" t="s">
        <v>264</v>
      </c>
      <c r="E6" s="421"/>
      <c r="F6" s="421" t="s">
        <v>265</v>
      </c>
      <c r="G6" s="421"/>
      <c r="H6" s="421" t="s">
        <v>266</v>
      </c>
      <c r="I6" s="421"/>
      <c r="J6" s="421" t="s">
        <v>266</v>
      </c>
      <c r="K6" s="421"/>
      <c r="L6" s="421" t="s">
        <v>267</v>
      </c>
      <c r="M6" s="421"/>
      <c r="N6" s="421" t="s">
        <v>269</v>
      </c>
      <c r="O6" s="421" t="s">
        <v>270</v>
      </c>
      <c r="P6" s="421" t="s">
        <v>6</v>
      </c>
      <c r="Q6" s="421" t="s">
        <v>7</v>
      </c>
    </row>
    <row r="7" spans="4:17" ht="7.5" customHeight="1">
      <c r="D7" s="420"/>
      <c r="E7" s="420"/>
      <c r="F7" s="420"/>
      <c r="G7" s="420"/>
      <c r="H7" s="420"/>
      <c r="I7" s="420"/>
      <c r="J7" s="420"/>
      <c r="K7" s="420"/>
      <c r="L7" s="420"/>
      <c r="M7" s="420"/>
      <c r="N7" s="420"/>
      <c r="O7" s="420"/>
      <c r="P7" s="420"/>
      <c r="Q7" s="420"/>
    </row>
    <row r="8" spans="4:17" ht="19.5" customHeight="1">
      <c r="D8" s="420" t="s">
        <v>262</v>
      </c>
      <c r="E8" s="420"/>
      <c r="F8" s="420" t="s">
        <v>262</v>
      </c>
      <c r="G8" s="420"/>
      <c r="H8" s="420" t="s">
        <v>262</v>
      </c>
      <c r="I8" s="420"/>
      <c r="J8" s="420" t="s">
        <v>262</v>
      </c>
      <c r="K8" s="420"/>
      <c r="L8" s="420" t="s">
        <v>262</v>
      </c>
      <c r="M8" s="420"/>
      <c r="N8" s="420" t="s">
        <v>262</v>
      </c>
      <c r="O8" s="420" t="s">
        <v>262</v>
      </c>
      <c r="P8" s="420" t="s">
        <v>262</v>
      </c>
      <c r="Q8" s="420" t="s">
        <v>262</v>
      </c>
    </row>
    <row r="9" spans="1:17" ht="19.5" customHeight="1">
      <c r="A9" s="8" t="s">
        <v>9</v>
      </c>
      <c r="D9" s="420"/>
      <c r="E9" s="420"/>
      <c r="F9" s="420"/>
      <c r="G9" s="420"/>
      <c r="H9" s="420"/>
      <c r="I9" s="420"/>
      <c r="J9" s="420"/>
      <c r="K9" s="420"/>
      <c r="L9" s="420"/>
      <c r="M9" s="420"/>
      <c r="N9" s="420"/>
      <c r="O9" s="420"/>
      <c r="P9" s="420"/>
      <c r="Q9" s="420"/>
    </row>
    <row r="10" spans="1:17" s="158" customFormat="1" ht="24.75" customHeight="1">
      <c r="A10" s="155" t="s">
        <v>127</v>
      </c>
      <c r="B10" s="155"/>
      <c r="D10" s="438">
        <v>296045</v>
      </c>
      <c r="E10" s="419"/>
      <c r="F10" s="419">
        <v>388907</v>
      </c>
      <c r="G10" s="419"/>
      <c r="H10" s="419">
        <v>73897</v>
      </c>
      <c r="I10" s="419"/>
      <c r="J10" s="419">
        <v>71928</v>
      </c>
      <c r="K10" s="419"/>
      <c r="L10" s="419">
        <v>121639</v>
      </c>
      <c r="M10" s="419"/>
      <c r="N10" s="419">
        <v>750304</v>
      </c>
      <c r="O10" s="419">
        <v>1702720</v>
      </c>
      <c r="P10" s="419">
        <v>683271</v>
      </c>
      <c r="Q10" s="419">
        <v>2385991</v>
      </c>
    </row>
    <row r="11" spans="1:17" s="158" customFormat="1" ht="24.75" customHeight="1">
      <c r="A11" s="155" t="s">
        <v>128</v>
      </c>
      <c r="B11" s="155"/>
      <c r="D11" s="439" t="s">
        <v>229</v>
      </c>
      <c r="E11" s="418"/>
      <c r="F11" s="439" t="s">
        <v>229</v>
      </c>
      <c r="G11" s="418"/>
      <c r="H11" s="422" t="s">
        <v>229</v>
      </c>
      <c r="I11" s="419"/>
      <c r="J11" s="422" t="s">
        <v>229</v>
      </c>
      <c r="K11" s="419"/>
      <c r="L11" s="422" t="s">
        <v>229</v>
      </c>
      <c r="M11" s="418"/>
      <c r="N11" s="422">
        <v>19364</v>
      </c>
      <c r="O11" s="418">
        <v>19364</v>
      </c>
      <c r="P11" s="422">
        <v>0</v>
      </c>
      <c r="Q11" s="418">
        <v>19364</v>
      </c>
    </row>
    <row r="12" spans="1:17" s="158" customFormat="1" ht="24.75" customHeight="1">
      <c r="A12" s="155" t="s">
        <v>129</v>
      </c>
      <c r="B12" s="155"/>
      <c r="D12" s="368" t="s">
        <v>229</v>
      </c>
      <c r="E12" s="367"/>
      <c r="F12" s="368" t="s">
        <v>229</v>
      </c>
      <c r="G12" s="367"/>
      <c r="H12" s="368">
        <v>-11484</v>
      </c>
      <c r="I12" s="367"/>
      <c r="J12" s="368" t="s">
        <v>229</v>
      </c>
      <c r="K12" s="367"/>
      <c r="L12" s="368" t="s">
        <v>229</v>
      </c>
      <c r="M12" s="367"/>
      <c r="N12" s="368">
        <v>65221</v>
      </c>
      <c r="O12" s="367">
        <v>53737</v>
      </c>
      <c r="P12" s="368">
        <v>25024</v>
      </c>
      <c r="Q12" s="367">
        <v>78761</v>
      </c>
    </row>
    <row r="13" spans="1:17" s="158" customFormat="1" ht="24.75" customHeight="1">
      <c r="A13" s="155"/>
      <c r="B13" s="155"/>
      <c r="D13" s="438">
        <v>296045</v>
      </c>
      <c r="E13" s="419"/>
      <c r="F13" s="438">
        <v>388907</v>
      </c>
      <c r="G13" s="419"/>
      <c r="H13" s="419">
        <v>62413</v>
      </c>
      <c r="I13" s="419"/>
      <c r="J13" s="419">
        <v>71928</v>
      </c>
      <c r="K13" s="419"/>
      <c r="L13" s="438">
        <v>121639</v>
      </c>
      <c r="M13" s="419"/>
      <c r="N13" s="419">
        <v>834889</v>
      </c>
      <c r="O13" s="419">
        <v>1775821</v>
      </c>
      <c r="P13" s="419">
        <v>708295</v>
      </c>
      <c r="Q13" s="419">
        <v>2484116</v>
      </c>
    </row>
    <row r="14" spans="1:17" s="158" customFormat="1" ht="24.75" customHeight="1">
      <c r="A14" s="155"/>
      <c r="B14" s="155"/>
      <c r="D14" s="438"/>
      <c r="E14" s="419"/>
      <c r="F14" s="419"/>
      <c r="G14" s="419"/>
      <c r="H14" s="419"/>
      <c r="I14" s="419"/>
      <c r="J14" s="419"/>
      <c r="K14" s="419"/>
      <c r="L14" s="419"/>
      <c r="M14" s="419"/>
      <c r="N14" s="419"/>
      <c r="O14" s="419"/>
      <c r="P14" s="419"/>
      <c r="Q14" s="419"/>
    </row>
    <row r="15" spans="4:17" ht="12.75" customHeight="1">
      <c r="D15" s="418"/>
      <c r="E15" s="418"/>
      <c r="F15" s="418"/>
      <c r="G15" s="418"/>
      <c r="H15" s="418"/>
      <c r="I15" s="418"/>
      <c r="J15" s="418"/>
      <c r="K15" s="418"/>
      <c r="L15" s="418"/>
      <c r="M15" s="418"/>
      <c r="N15" s="418"/>
      <c r="O15" s="418"/>
      <c r="P15" s="418"/>
      <c r="Q15" s="418"/>
    </row>
    <row r="16" spans="1:17" ht="24" customHeight="1">
      <c r="A16" s="155" t="s">
        <v>230</v>
      </c>
      <c r="D16" s="440" t="s">
        <v>229</v>
      </c>
      <c r="E16" s="441"/>
      <c r="F16" s="423" t="s">
        <v>229</v>
      </c>
      <c r="G16" s="441"/>
      <c r="H16" s="423" t="s">
        <v>229</v>
      </c>
      <c r="I16" s="441"/>
      <c r="J16" s="423" t="s">
        <v>229</v>
      </c>
      <c r="K16" s="423" t="s">
        <v>229</v>
      </c>
      <c r="L16" s="423">
        <v>1480</v>
      </c>
      <c r="M16" s="423" t="s">
        <v>229</v>
      </c>
      <c r="N16" s="423" t="s">
        <v>229</v>
      </c>
      <c r="O16" s="423">
        <v>1480</v>
      </c>
      <c r="P16" s="423">
        <v>0</v>
      </c>
      <c r="Q16" s="431">
        <v>1480</v>
      </c>
    </row>
    <row r="17" spans="1:17" ht="55.5" customHeight="1">
      <c r="A17" s="524" t="s">
        <v>422</v>
      </c>
      <c r="B17" s="524"/>
      <c r="D17" s="442" t="s">
        <v>229</v>
      </c>
      <c r="E17" s="419"/>
      <c r="F17" s="422" t="s">
        <v>229</v>
      </c>
      <c r="G17" s="419"/>
      <c r="H17" s="422" t="s">
        <v>229</v>
      </c>
      <c r="I17" s="419"/>
      <c r="J17" s="422" t="s">
        <v>229</v>
      </c>
      <c r="K17" s="422" t="s">
        <v>229</v>
      </c>
      <c r="L17" s="422">
        <v>-293</v>
      </c>
      <c r="M17" s="422" t="s">
        <v>229</v>
      </c>
      <c r="N17" s="422" t="s">
        <v>229</v>
      </c>
      <c r="O17" s="422">
        <v>-293</v>
      </c>
      <c r="P17" s="422">
        <v>0</v>
      </c>
      <c r="Q17" s="432">
        <v>-293</v>
      </c>
    </row>
    <row r="18" spans="1:17" ht="24" customHeight="1">
      <c r="A18" s="155" t="s">
        <v>397</v>
      </c>
      <c r="D18" s="442" t="s">
        <v>229</v>
      </c>
      <c r="E18" s="419"/>
      <c r="F18" s="422" t="s">
        <v>229</v>
      </c>
      <c r="G18" s="419"/>
      <c r="H18" s="422" t="s">
        <v>229</v>
      </c>
      <c r="I18" s="419"/>
      <c r="J18" s="422" t="s">
        <v>229</v>
      </c>
      <c r="K18" s="422" t="s">
        <v>229</v>
      </c>
      <c r="L18" s="422" t="s">
        <v>229</v>
      </c>
      <c r="M18" s="422" t="s">
        <v>229</v>
      </c>
      <c r="N18" s="422" t="s">
        <v>229</v>
      </c>
      <c r="O18" s="422">
        <v>0</v>
      </c>
      <c r="P18" s="422">
        <v>-19143.836399999993</v>
      </c>
      <c r="Q18" s="432">
        <v>-19143.836399999993</v>
      </c>
    </row>
    <row r="19" spans="1:17" ht="22.5" customHeight="1">
      <c r="A19" s="159" t="s">
        <v>419</v>
      </c>
      <c r="D19" s="442" t="s">
        <v>229</v>
      </c>
      <c r="E19" s="419"/>
      <c r="F19" s="422" t="s">
        <v>229</v>
      </c>
      <c r="G19" s="419"/>
      <c r="H19" s="422" t="s">
        <v>229</v>
      </c>
      <c r="I19" s="419"/>
      <c r="J19" s="422" t="s">
        <v>229</v>
      </c>
      <c r="K19" s="422" t="s">
        <v>229</v>
      </c>
      <c r="L19" s="422" t="s">
        <v>229</v>
      </c>
      <c r="M19" s="422" t="s">
        <v>229</v>
      </c>
      <c r="N19" s="422">
        <v>2632</v>
      </c>
      <c r="O19" s="422">
        <v>2632</v>
      </c>
      <c r="P19" s="422">
        <v>1665</v>
      </c>
      <c r="Q19" s="432">
        <v>4297</v>
      </c>
    </row>
    <row r="20" spans="1:17" ht="24" customHeight="1">
      <c r="A20" s="524" t="s">
        <v>363</v>
      </c>
      <c r="B20" s="524"/>
      <c r="D20" s="442" t="s">
        <v>229</v>
      </c>
      <c r="E20" s="419"/>
      <c r="F20" s="422" t="s">
        <v>229</v>
      </c>
      <c r="G20" s="419"/>
      <c r="H20" s="422" t="s">
        <v>229</v>
      </c>
      <c r="I20" s="419"/>
      <c r="J20" s="422">
        <v>-2396</v>
      </c>
      <c r="K20" s="422" t="s">
        <v>229</v>
      </c>
      <c r="L20" s="422" t="s">
        <v>229</v>
      </c>
      <c r="M20" s="422" t="s">
        <v>229</v>
      </c>
      <c r="N20" s="422">
        <v>-3291</v>
      </c>
      <c r="O20" s="422">
        <v>-5687</v>
      </c>
      <c r="P20" s="422" t="s">
        <v>229</v>
      </c>
      <c r="Q20" s="432">
        <v>-5687</v>
      </c>
    </row>
    <row r="21" spans="2:17" ht="2.25" customHeight="1">
      <c r="B21" s="154"/>
      <c r="D21" s="442"/>
      <c r="E21" s="419"/>
      <c r="F21" s="422"/>
      <c r="G21" s="419"/>
      <c r="H21" s="422"/>
      <c r="I21" s="419"/>
      <c r="J21" s="422"/>
      <c r="K21" s="419"/>
      <c r="L21" s="422"/>
      <c r="M21" s="419"/>
      <c r="N21" s="422"/>
      <c r="O21" s="419"/>
      <c r="P21" s="419"/>
      <c r="Q21" s="432"/>
    </row>
    <row r="22" spans="1:17" ht="6" customHeight="1">
      <c r="A22" s="154"/>
      <c r="B22" s="154"/>
      <c r="D22" s="366"/>
      <c r="E22" s="367"/>
      <c r="F22" s="368"/>
      <c r="G22" s="367"/>
      <c r="H22" s="368"/>
      <c r="I22" s="367"/>
      <c r="J22" s="368"/>
      <c r="K22" s="443"/>
      <c r="L22" s="368"/>
      <c r="M22" s="367"/>
      <c r="N22" s="368"/>
      <c r="O22" s="368"/>
      <c r="P22" s="368"/>
      <c r="Q22" s="433"/>
    </row>
    <row r="23" spans="1:17" ht="25.5" customHeight="1">
      <c r="A23" s="155" t="s">
        <v>404</v>
      </c>
      <c r="D23" s="422" t="s">
        <v>229</v>
      </c>
      <c r="E23" s="418"/>
      <c r="F23" s="422" t="s">
        <v>229</v>
      </c>
      <c r="G23" s="418"/>
      <c r="H23" s="422" t="s">
        <v>229</v>
      </c>
      <c r="I23" s="418"/>
      <c r="J23" s="418">
        <v>-2396</v>
      </c>
      <c r="K23" s="418"/>
      <c r="L23" s="418">
        <v>1187</v>
      </c>
      <c r="M23" s="418"/>
      <c r="N23" s="418">
        <v>-659</v>
      </c>
      <c r="O23" s="418">
        <v>-1868</v>
      </c>
      <c r="P23" s="418">
        <v>-17478.836399999993</v>
      </c>
      <c r="Q23" s="418">
        <v>-19346.836399999993</v>
      </c>
    </row>
    <row r="24" spans="1:17" ht="20.25">
      <c r="A24" s="155" t="s">
        <v>403</v>
      </c>
      <c r="D24" s="418"/>
      <c r="E24" s="418"/>
      <c r="F24" s="418"/>
      <c r="G24" s="418"/>
      <c r="H24" s="418"/>
      <c r="I24" s="418"/>
      <c r="J24" s="418"/>
      <c r="K24" s="418"/>
      <c r="L24" s="418"/>
      <c r="M24" s="418"/>
      <c r="N24" s="418"/>
      <c r="O24" s="418"/>
      <c r="P24" s="422"/>
      <c r="Q24" s="418">
        <v>0</v>
      </c>
    </row>
    <row r="25" spans="1:17" ht="16.5" customHeight="1">
      <c r="A25" s="155" t="s">
        <v>142</v>
      </c>
      <c r="D25" s="418">
        <v>3090</v>
      </c>
      <c r="E25" s="418"/>
      <c r="F25" s="418">
        <v>5530</v>
      </c>
      <c r="G25" s="418"/>
      <c r="H25" s="422" t="s">
        <v>229</v>
      </c>
      <c r="I25" s="419"/>
      <c r="J25" s="422" t="s">
        <v>229</v>
      </c>
      <c r="K25" s="419"/>
      <c r="L25" s="422" t="s">
        <v>229</v>
      </c>
      <c r="M25" s="418"/>
      <c r="N25" s="422" t="s">
        <v>229</v>
      </c>
      <c r="O25" s="418">
        <v>8620</v>
      </c>
      <c r="P25" s="422" t="s">
        <v>229</v>
      </c>
      <c r="Q25" s="418">
        <v>8620</v>
      </c>
    </row>
    <row r="26" spans="1:17" ht="18.75" customHeight="1">
      <c r="A26" s="155" t="s">
        <v>85</v>
      </c>
      <c r="D26" s="439" t="s">
        <v>229</v>
      </c>
      <c r="E26" s="418"/>
      <c r="F26" s="439" t="s">
        <v>229</v>
      </c>
      <c r="G26" s="418"/>
      <c r="H26" s="422" t="s">
        <v>229</v>
      </c>
      <c r="I26" s="419"/>
      <c r="J26" s="422">
        <v>9518</v>
      </c>
      <c r="K26" s="419"/>
      <c r="L26" s="422" t="s">
        <v>229</v>
      </c>
      <c r="M26" s="418"/>
      <c r="N26" s="422">
        <v>-9518</v>
      </c>
      <c r="O26" s="422" t="s">
        <v>229</v>
      </c>
      <c r="P26" s="422" t="s">
        <v>229</v>
      </c>
      <c r="Q26" s="422" t="s">
        <v>229</v>
      </c>
    </row>
    <row r="27" spans="1:17" ht="21" customHeight="1">
      <c r="A27" s="155" t="s">
        <v>194</v>
      </c>
      <c r="D27" s="439" t="s">
        <v>229</v>
      </c>
      <c r="E27" s="418"/>
      <c r="F27" s="439" t="s">
        <v>229</v>
      </c>
      <c r="G27" s="418"/>
      <c r="H27" s="422">
        <v>-21056</v>
      </c>
      <c r="I27" s="419"/>
      <c r="J27" s="422" t="s">
        <v>229</v>
      </c>
      <c r="K27" s="419"/>
      <c r="L27" s="422" t="s">
        <v>229</v>
      </c>
      <c r="M27" s="418"/>
      <c r="N27" s="422">
        <v>21056</v>
      </c>
      <c r="O27" s="418">
        <v>0</v>
      </c>
      <c r="P27" s="422" t="s">
        <v>229</v>
      </c>
      <c r="Q27" s="418">
        <v>0</v>
      </c>
    </row>
    <row r="28" spans="1:17" ht="18" customHeight="1">
      <c r="A28" s="155" t="s">
        <v>109</v>
      </c>
      <c r="D28" s="155"/>
      <c r="E28" s="155"/>
      <c r="F28" s="155"/>
      <c r="G28" s="155"/>
      <c r="H28" s="155"/>
      <c r="I28" s="155"/>
      <c r="J28" s="155"/>
      <c r="K28" s="155"/>
      <c r="L28" s="155"/>
      <c r="M28" s="155"/>
      <c r="N28" s="155"/>
      <c r="O28" s="155"/>
      <c r="P28" s="155"/>
      <c r="Q28" s="155"/>
    </row>
    <row r="29" spans="2:17" ht="16.5" customHeight="1">
      <c r="B29" s="155" t="s">
        <v>110</v>
      </c>
      <c r="D29" s="439" t="s">
        <v>229</v>
      </c>
      <c r="E29" s="418"/>
      <c r="F29" s="439" t="s">
        <v>229</v>
      </c>
      <c r="G29" s="418"/>
      <c r="H29" s="422" t="s">
        <v>229</v>
      </c>
      <c r="I29" s="419"/>
      <c r="J29" s="422" t="s">
        <v>229</v>
      </c>
      <c r="K29" s="419"/>
      <c r="L29" s="422" t="s">
        <v>229</v>
      </c>
      <c r="M29" s="418"/>
      <c r="N29" s="422" t="s">
        <v>229</v>
      </c>
      <c r="O29" s="422" t="s">
        <v>229</v>
      </c>
      <c r="P29" s="422">
        <v>3927</v>
      </c>
      <c r="Q29" s="418">
        <v>3927</v>
      </c>
    </row>
    <row r="30" spans="1:17" ht="24" customHeight="1">
      <c r="A30" s="155" t="s">
        <v>42</v>
      </c>
      <c r="D30" s="439" t="s">
        <v>229</v>
      </c>
      <c r="E30" s="418"/>
      <c r="F30" s="439" t="s">
        <v>229</v>
      </c>
      <c r="G30" s="418"/>
      <c r="H30" s="439" t="s">
        <v>229</v>
      </c>
      <c r="I30" s="418"/>
      <c r="J30" s="439" t="s">
        <v>229</v>
      </c>
      <c r="K30" s="418"/>
      <c r="L30" s="439" t="s">
        <v>229</v>
      </c>
      <c r="M30" s="418"/>
      <c r="N30" s="418">
        <v>210184</v>
      </c>
      <c r="O30" s="418">
        <v>210184</v>
      </c>
      <c r="P30" s="418">
        <v>141214</v>
      </c>
      <c r="Q30" s="418">
        <v>351398</v>
      </c>
    </row>
    <row r="31" spans="1:17" ht="20.25" customHeight="1">
      <c r="A31" s="155" t="s">
        <v>401</v>
      </c>
      <c r="D31" s="439"/>
      <c r="E31" s="418"/>
      <c r="F31" s="439"/>
      <c r="G31" s="418"/>
      <c r="H31" s="439"/>
      <c r="I31" s="418"/>
      <c r="J31" s="439"/>
      <c r="K31" s="418"/>
      <c r="L31" s="439"/>
      <c r="M31" s="418"/>
      <c r="N31" s="418"/>
      <c r="O31" s="418"/>
      <c r="P31" s="418"/>
      <c r="Q31" s="418">
        <v>0</v>
      </c>
    </row>
    <row r="32" spans="1:17" ht="20.25" customHeight="1">
      <c r="A32" s="160" t="s">
        <v>245</v>
      </c>
      <c r="B32" s="155" t="s">
        <v>418</v>
      </c>
      <c r="D32" s="439" t="s">
        <v>229</v>
      </c>
      <c r="E32" s="418"/>
      <c r="F32" s="439" t="s">
        <v>229</v>
      </c>
      <c r="G32" s="418"/>
      <c r="H32" s="439" t="s">
        <v>229</v>
      </c>
      <c r="I32" s="418"/>
      <c r="J32" s="439" t="s">
        <v>229</v>
      </c>
      <c r="K32" s="418"/>
      <c r="L32" s="439" t="s">
        <v>229</v>
      </c>
      <c r="M32" s="418"/>
      <c r="N32" s="418">
        <v>-25717</v>
      </c>
      <c r="O32" s="418">
        <v>-25717</v>
      </c>
      <c r="P32" s="422" t="s">
        <v>229</v>
      </c>
      <c r="Q32" s="418">
        <v>-25717</v>
      </c>
    </row>
    <row r="33" spans="1:17" ht="20.25" customHeight="1">
      <c r="A33" s="160" t="s">
        <v>245</v>
      </c>
      <c r="B33" s="155" t="s">
        <v>195</v>
      </c>
      <c r="D33" s="439" t="s">
        <v>229</v>
      </c>
      <c r="E33" s="418"/>
      <c r="F33" s="439" t="s">
        <v>229</v>
      </c>
      <c r="G33" s="418"/>
      <c r="H33" s="439" t="s">
        <v>229</v>
      </c>
      <c r="I33" s="418"/>
      <c r="J33" s="439" t="s">
        <v>229</v>
      </c>
      <c r="K33" s="418"/>
      <c r="L33" s="439" t="s">
        <v>229</v>
      </c>
      <c r="M33" s="418"/>
      <c r="N33" s="418">
        <v>-43375</v>
      </c>
      <c r="O33" s="418">
        <v>-43375</v>
      </c>
      <c r="P33" s="422" t="s">
        <v>229</v>
      </c>
      <c r="Q33" s="418">
        <v>-43375</v>
      </c>
    </row>
    <row r="34" spans="1:17" ht="19.5" customHeight="1">
      <c r="A34" s="160" t="s">
        <v>245</v>
      </c>
      <c r="B34" s="155" t="s">
        <v>104</v>
      </c>
      <c r="D34" s="439" t="s">
        <v>229</v>
      </c>
      <c r="E34" s="418"/>
      <c r="F34" s="439" t="s">
        <v>229</v>
      </c>
      <c r="G34" s="418"/>
      <c r="H34" s="439" t="s">
        <v>229</v>
      </c>
      <c r="I34" s="418"/>
      <c r="J34" s="439" t="s">
        <v>229</v>
      </c>
      <c r="K34" s="418"/>
      <c r="L34" s="429" t="s">
        <v>229</v>
      </c>
      <c r="M34" s="418"/>
      <c r="N34" s="424" t="s">
        <v>229</v>
      </c>
      <c r="O34" s="424" t="s">
        <v>229</v>
      </c>
      <c r="P34" s="418">
        <v>-47321.2</v>
      </c>
      <c r="Q34" s="418">
        <v>-47321.2</v>
      </c>
    </row>
    <row r="35" spans="1:17" ht="20.25" customHeight="1">
      <c r="A35" s="155" t="s">
        <v>15</v>
      </c>
      <c r="D35" s="439" t="s">
        <v>229</v>
      </c>
      <c r="E35" s="418"/>
      <c r="F35" s="439" t="s">
        <v>229</v>
      </c>
      <c r="G35" s="418"/>
      <c r="H35" s="439" t="s">
        <v>229</v>
      </c>
      <c r="I35" s="418"/>
      <c r="J35" s="439" t="s">
        <v>229</v>
      </c>
      <c r="K35" s="418"/>
      <c r="L35" s="439" t="s">
        <v>229</v>
      </c>
      <c r="M35" s="418"/>
      <c r="N35" s="422" t="s">
        <v>229</v>
      </c>
      <c r="O35" s="422" t="s">
        <v>229</v>
      </c>
      <c r="P35" s="418">
        <v>-5416</v>
      </c>
      <c r="Q35" s="418">
        <v>-5416</v>
      </c>
    </row>
    <row r="36" spans="1:17" ht="23.25" customHeight="1" thickBot="1">
      <c r="A36" s="155" t="s">
        <v>114</v>
      </c>
      <c r="D36" s="425">
        <v>299135</v>
      </c>
      <c r="E36" s="425">
        <v>0</v>
      </c>
      <c r="F36" s="425">
        <v>394437</v>
      </c>
      <c r="G36" s="425">
        <v>0</v>
      </c>
      <c r="H36" s="425">
        <v>41357</v>
      </c>
      <c r="I36" s="425">
        <v>0</v>
      </c>
      <c r="J36" s="425">
        <v>79050</v>
      </c>
      <c r="K36" s="425">
        <v>0</v>
      </c>
      <c r="L36" s="425">
        <v>122826</v>
      </c>
      <c r="M36" s="425">
        <v>0</v>
      </c>
      <c r="N36" s="425">
        <v>986860</v>
      </c>
      <c r="O36" s="425">
        <v>1923665</v>
      </c>
      <c r="P36" s="425">
        <v>783219.9636</v>
      </c>
      <c r="Q36" s="425">
        <v>2706884.9636</v>
      </c>
    </row>
    <row r="37" spans="4:17" ht="28.5" customHeight="1">
      <c r="D37" s="426"/>
      <c r="E37" s="426"/>
      <c r="F37" s="426"/>
      <c r="G37" s="426"/>
      <c r="H37" s="426"/>
      <c r="I37" s="426"/>
      <c r="J37" s="426"/>
      <c r="K37" s="426"/>
      <c r="L37" s="426"/>
      <c r="M37" s="426"/>
      <c r="N37" s="426"/>
      <c r="O37" s="426"/>
      <c r="P37" s="426"/>
      <c r="Q37" s="426"/>
    </row>
    <row r="38" spans="1:17" s="158" customFormat="1" ht="24.75" customHeight="1">
      <c r="A38" s="155" t="s">
        <v>28</v>
      </c>
      <c r="B38" s="155"/>
      <c r="D38" s="426">
        <v>289770</v>
      </c>
      <c r="E38" s="426"/>
      <c r="F38" s="426">
        <v>379026</v>
      </c>
      <c r="G38" s="426"/>
      <c r="H38" s="426">
        <v>81917</v>
      </c>
      <c r="I38" s="426"/>
      <c r="J38" s="426">
        <v>92249</v>
      </c>
      <c r="K38" s="426"/>
      <c r="L38" s="426">
        <v>136562</v>
      </c>
      <c r="M38" s="426"/>
      <c r="N38" s="426">
        <v>820566</v>
      </c>
      <c r="O38" s="426">
        <v>1800090</v>
      </c>
      <c r="P38" s="426">
        <v>530861</v>
      </c>
      <c r="Q38" s="426">
        <v>2330951</v>
      </c>
    </row>
    <row r="39" spans="1:17" ht="20.25">
      <c r="A39" s="155" t="s">
        <v>335</v>
      </c>
      <c r="L39" s="426"/>
      <c r="M39" s="426"/>
      <c r="N39" s="426"/>
      <c r="O39" s="426"/>
      <c r="P39" s="426"/>
      <c r="Q39" s="426"/>
    </row>
    <row r="40" spans="1:17" ht="22.5" customHeight="1">
      <c r="A40" s="155" t="s">
        <v>336</v>
      </c>
      <c r="L40" s="426"/>
      <c r="M40" s="426"/>
      <c r="N40" s="426"/>
      <c r="O40" s="426"/>
      <c r="P40" s="426"/>
      <c r="Q40" s="426"/>
    </row>
    <row r="41" spans="1:17" ht="32.25" customHeight="1">
      <c r="A41" s="155" t="s">
        <v>230</v>
      </c>
      <c r="D41" s="444" t="s">
        <v>229</v>
      </c>
      <c r="E41" s="445"/>
      <c r="F41" s="427" t="s">
        <v>229</v>
      </c>
      <c r="G41" s="434"/>
      <c r="H41" s="427" t="s">
        <v>229</v>
      </c>
      <c r="I41" s="434"/>
      <c r="J41" s="427" t="s">
        <v>229</v>
      </c>
      <c r="K41" s="434"/>
      <c r="L41" s="427">
        <v>-14868</v>
      </c>
      <c r="M41" s="434"/>
      <c r="N41" s="427" t="s">
        <v>229</v>
      </c>
      <c r="O41" s="434">
        <v>-14868</v>
      </c>
      <c r="P41" s="434">
        <v>-781</v>
      </c>
      <c r="Q41" s="435">
        <v>-15649</v>
      </c>
    </row>
    <row r="42" spans="1:17" ht="22.5" customHeight="1">
      <c r="A42" s="155" t="s">
        <v>345</v>
      </c>
      <c r="D42" s="446" t="s">
        <v>229</v>
      </c>
      <c r="E42" s="426"/>
      <c r="F42" s="428" t="s">
        <v>229</v>
      </c>
      <c r="G42" s="426"/>
      <c r="H42" s="428" t="s">
        <v>229</v>
      </c>
      <c r="I42" s="426"/>
      <c r="J42" s="428" t="s">
        <v>229</v>
      </c>
      <c r="K42" s="426"/>
      <c r="L42" s="428">
        <v>-55</v>
      </c>
      <c r="M42" s="426"/>
      <c r="N42" s="428">
        <v>-29</v>
      </c>
      <c r="O42" s="426">
        <v>-84</v>
      </c>
      <c r="P42" s="428" t="s">
        <v>229</v>
      </c>
      <c r="Q42" s="436">
        <v>-84</v>
      </c>
    </row>
    <row r="43" spans="1:17" ht="24" customHeight="1">
      <c r="A43" s="524" t="s">
        <v>363</v>
      </c>
      <c r="B43" s="524"/>
      <c r="D43" s="446" t="s">
        <v>229</v>
      </c>
      <c r="E43" s="426"/>
      <c r="F43" s="428" t="s">
        <v>229</v>
      </c>
      <c r="G43" s="426"/>
      <c r="H43" s="428" t="s">
        <v>229</v>
      </c>
      <c r="I43" s="426"/>
      <c r="J43" s="428">
        <v>-13392</v>
      </c>
      <c r="K43" s="426"/>
      <c r="L43" s="428" t="s">
        <v>229</v>
      </c>
      <c r="M43" s="426"/>
      <c r="N43" s="428">
        <v>-11597</v>
      </c>
      <c r="O43" s="426">
        <v>-24989</v>
      </c>
      <c r="P43" s="428" t="s">
        <v>229</v>
      </c>
      <c r="Q43" s="436">
        <v>-24989</v>
      </c>
    </row>
    <row r="44" spans="1:17" s="365" customFormat="1" ht="40.5" customHeight="1">
      <c r="A44" s="528" t="s">
        <v>111</v>
      </c>
      <c r="B44" s="529"/>
      <c r="D44" s="366" t="s">
        <v>229</v>
      </c>
      <c r="E44" s="367"/>
      <c r="F44" s="368" t="s">
        <v>229</v>
      </c>
      <c r="G44" s="367"/>
      <c r="H44" s="368" t="s">
        <v>229</v>
      </c>
      <c r="I44" s="367"/>
      <c r="J44" s="368" t="s">
        <v>229</v>
      </c>
      <c r="K44" s="367"/>
      <c r="L44" s="368" t="s">
        <v>229</v>
      </c>
      <c r="M44" s="367"/>
      <c r="N44" s="369">
        <v>-196433</v>
      </c>
      <c r="O44" s="371">
        <v>-196433</v>
      </c>
      <c r="P44" s="369" t="s">
        <v>245</v>
      </c>
      <c r="Q44" s="370">
        <v>-196433</v>
      </c>
    </row>
    <row r="45" spans="1:17" ht="24" customHeight="1">
      <c r="A45" s="155" t="s">
        <v>417</v>
      </c>
      <c r="D45" s="428" t="s">
        <v>229</v>
      </c>
      <c r="E45" s="424"/>
      <c r="F45" s="428" t="s">
        <v>229</v>
      </c>
      <c r="H45" s="428" t="s">
        <v>229</v>
      </c>
      <c r="J45" s="365">
        <v>-13392</v>
      </c>
      <c r="L45" s="365">
        <v>-14923</v>
      </c>
      <c r="N45" s="365">
        <v>-208059</v>
      </c>
      <c r="O45" s="365">
        <v>-236374</v>
      </c>
      <c r="P45" s="365">
        <v>-781</v>
      </c>
      <c r="Q45" s="365">
        <v>-237155</v>
      </c>
    </row>
    <row r="46" spans="1:17" ht="20.25">
      <c r="A46" s="155" t="s">
        <v>403</v>
      </c>
      <c r="D46" s="418"/>
      <c r="E46" s="418"/>
      <c r="F46" s="418"/>
      <c r="G46" s="418"/>
      <c r="H46" s="418"/>
      <c r="I46" s="418"/>
      <c r="J46" s="418"/>
      <c r="K46" s="418"/>
      <c r="L46" s="418"/>
      <c r="M46" s="418"/>
      <c r="N46" s="418"/>
      <c r="O46" s="418"/>
      <c r="P46" s="418"/>
      <c r="Q46" s="426">
        <v>0</v>
      </c>
    </row>
    <row r="47" spans="1:17" ht="20.25">
      <c r="A47" s="155" t="s">
        <v>393</v>
      </c>
      <c r="D47" s="429" t="s">
        <v>229</v>
      </c>
      <c r="F47" s="429" t="s">
        <v>229</v>
      </c>
      <c r="H47" s="429" t="s">
        <v>229</v>
      </c>
      <c r="J47" s="429" t="s">
        <v>229</v>
      </c>
      <c r="L47" s="429" t="s">
        <v>229</v>
      </c>
      <c r="M47" s="418"/>
      <c r="N47" s="424" t="s">
        <v>229</v>
      </c>
      <c r="O47" s="429" t="s">
        <v>229</v>
      </c>
      <c r="P47" s="365">
        <v>85351</v>
      </c>
      <c r="Q47" s="426">
        <v>85351</v>
      </c>
    </row>
    <row r="48" spans="1:17" ht="24" customHeight="1">
      <c r="A48" s="155" t="s">
        <v>398</v>
      </c>
      <c r="D48" s="428"/>
      <c r="E48" s="424"/>
      <c r="F48" s="428"/>
      <c r="H48" s="428"/>
      <c r="J48" s="428"/>
      <c r="Q48" s="426">
        <v>0</v>
      </c>
    </row>
    <row r="49" spans="1:17" ht="18.75" customHeight="1">
      <c r="A49" s="160" t="s">
        <v>245</v>
      </c>
      <c r="B49" s="155" t="s">
        <v>399</v>
      </c>
      <c r="D49" s="429">
        <v>6275</v>
      </c>
      <c r="F49" s="429">
        <v>9881</v>
      </c>
      <c r="H49" s="429" t="s">
        <v>229</v>
      </c>
      <c r="J49" s="429" t="s">
        <v>229</v>
      </c>
      <c r="L49" s="429" t="s">
        <v>229</v>
      </c>
      <c r="M49" s="429" t="s">
        <v>229</v>
      </c>
      <c r="N49" s="429" t="s">
        <v>229</v>
      </c>
      <c r="O49" s="365">
        <v>16156</v>
      </c>
      <c r="P49" s="429" t="s">
        <v>229</v>
      </c>
      <c r="Q49" s="426">
        <v>16156</v>
      </c>
    </row>
    <row r="50" spans="1:17" ht="18.75" customHeight="1">
      <c r="A50" s="160" t="s">
        <v>245</v>
      </c>
      <c r="B50" s="155" t="s">
        <v>124</v>
      </c>
      <c r="D50" s="429" t="s">
        <v>229</v>
      </c>
      <c r="F50" s="429" t="s">
        <v>229</v>
      </c>
      <c r="G50" s="418"/>
      <c r="H50" s="422" t="s">
        <v>229</v>
      </c>
      <c r="I50" s="419"/>
      <c r="J50" s="422" t="s">
        <v>229</v>
      </c>
      <c r="K50" s="419"/>
      <c r="L50" s="429" t="s">
        <v>229</v>
      </c>
      <c r="N50" s="424" t="s">
        <v>229</v>
      </c>
      <c r="O50" s="429" t="s">
        <v>229</v>
      </c>
      <c r="P50" s="365">
        <v>50209</v>
      </c>
      <c r="Q50" s="365">
        <v>50209</v>
      </c>
    </row>
    <row r="51" spans="1:17" ht="18.75" customHeight="1">
      <c r="A51" s="155" t="s">
        <v>75</v>
      </c>
      <c r="D51" s="429" t="s">
        <v>229</v>
      </c>
      <c r="F51" s="429" t="s">
        <v>229</v>
      </c>
      <c r="G51" s="418"/>
      <c r="H51" s="422" t="s">
        <v>229</v>
      </c>
      <c r="I51" s="419"/>
      <c r="J51" s="422" t="s">
        <v>229</v>
      </c>
      <c r="K51" s="419"/>
      <c r="L51" s="429" t="s">
        <v>229</v>
      </c>
      <c r="N51" s="424" t="s">
        <v>229</v>
      </c>
      <c r="O51" s="429" t="s">
        <v>229</v>
      </c>
      <c r="P51" s="365">
        <v>9030</v>
      </c>
      <c r="Q51" s="365">
        <v>9030</v>
      </c>
    </row>
    <row r="52" spans="1:17" ht="18.75" customHeight="1">
      <c r="A52" s="155" t="s">
        <v>123</v>
      </c>
      <c r="D52" s="429" t="s">
        <v>229</v>
      </c>
      <c r="F52" s="429" t="s">
        <v>229</v>
      </c>
      <c r="G52" s="418"/>
      <c r="H52" s="428">
        <v>-8020</v>
      </c>
      <c r="I52" s="419"/>
      <c r="J52" s="422" t="s">
        <v>229</v>
      </c>
      <c r="K52" s="419"/>
      <c r="L52" s="429" t="s">
        <v>229</v>
      </c>
      <c r="N52" s="424">
        <v>8020</v>
      </c>
      <c r="O52" s="365">
        <v>0</v>
      </c>
      <c r="P52" s="429">
        <v>-43</v>
      </c>
      <c r="Q52" s="365">
        <v>-43</v>
      </c>
    </row>
    <row r="53" spans="1:17" ht="21" customHeight="1">
      <c r="A53" s="155" t="s">
        <v>85</v>
      </c>
      <c r="D53" s="429" t="s">
        <v>229</v>
      </c>
      <c r="F53" s="429" t="s">
        <v>229</v>
      </c>
      <c r="H53" s="422" t="s">
        <v>229</v>
      </c>
      <c r="J53" s="429">
        <v>-6929</v>
      </c>
      <c r="L53" s="429" t="s">
        <v>229</v>
      </c>
      <c r="N53" s="424">
        <v>6929</v>
      </c>
      <c r="O53" s="429" t="s">
        <v>229</v>
      </c>
      <c r="P53" s="429" t="s">
        <v>229</v>
      </c>
      <c r="Q53" s="365">
        <v>0</v>
      </c>
    </row>
    <row r="54" spans="1:17" ht="23.25" customHeight="1">
      <c r="A54" s="155" t="s">
        <v>42</v>
      </c>
      <c r="D54" s="429" t="s">
        <v>229</v>
      </c>
      <c r="F54" s="429" t="s">
        <v>229</v>
      </c>
      <c r="H54" s="429" t="s">
        <v>229</v>
      </c>
      <c r="J54" s="429" t="s">
        <v>229</v>
      </c>
      <c r="L54" s="429" t="s">
        <v>229</v>
      </c>
      <c r="N54" s="365">
        <v>190503</v>
      </c>
      <c r="O54" s="365">
        <v>190503</v>
      </c>
      <c r="P54" s="365">
        <v>39944</v>
      </c>
      <c r="Q54" s="426">
        <v>230447</v>
      </c>
    </row>
    <row r="55" spans="1:17" ht="20.25" customHeight="1">
      <c r="A55" s="155" t="s">
        <v>401</v>
      </c>
      <c r="D55" s="439"/>
      <c r="E55" s="418"/>
      <c r="F55" s="439"/>
      <c r="G55" s="418"/>
      <c r="H55" s="439"/>
      <c r="I55" s="418"/>
      <c r="J55" s="439"/>
      <c r="K55" s="418"/>
      <c r="L55" s="429"/>
      <c r="Q55" s="365">
        <v>0</v>
      </c>
    </row>
    <row r="56" spans="1:17" ht="20.25" customHeight="1">
      <c r="A56" s="160" t="s">
        <v>245</v>
      </c>
      <c r="B56" s="155" t="s">
        <v>418</v>
      </c>
      <c r="D56" s="439" t="s">
        <v>229</v>
      </c>
      <c r="E56" s="418"/>
      <c r="F56" s="439" t="s">
        <v>229</v>
      </c>
      <c r="G56" s="418"/>
      <c r="H56" s="439" t="s">
        <v>229</v>
      </c>
      <c r="I56" s="418"/>
      <c r="J56" s="439" t="s">
        <v>229</v>
      </c>
      <c r="K56" s="418"/>
      <c r="L56" s="429" t="s">
        <v>229</v>
      </c>
      <c r="N56" s="365">
        <v>-25168</v>
      </c>
      <c r="O56" s="365">
        <v>-25168</v>
      </c>
      <c r="P56" s="429" t="s">
        <v>229</v>
      </c>
      <c r="Q56" s="365">
        <v>-25168</v>
      </c>
    </row>
    <row r="57" spans="1:17" ht="17.25" customHeight="1">
      <c r="A57" s="160" t="s">
        <v>245</v>
      </c>
      <c r="B57" s="155" t="s">
        <v>104</v>
      </c>
      <c r="D57" s="439" t="s">
        <v>229</v>
      </c>
      <c r="E57" s="418"/>
      <c r="F57" s="439" t="s">
        <v>229</v>
      </c>
      <c r="G57" s="418"/>
      <c r="H57" s="439" t="s">
        <v>229</v>
      </c>
      <c r="I57" s="418"/>
      <c r="J57" s="439" t="s">
        <v>229</v>
      </c>
      <c r="K57" s="418"/>
      <c r="L57" s="429" t="s">
        <v>229</v>
      </c>
      <c r="M57" s="418"/>
      <c r="N57" s="424">
        <v>-42487</v>
      </c>
      <c r="O57" s="365">
        <v>-42487</v>
      </c>
      <c r="P57" s="365">
        <v>-31300</v>
      </c>
      <c r="Q57" s="365">
        <v>-73787</v>
      </c>
    </row>
    <row r="58" spans="1:15" ht="17.25" customHeight="1" hidden="1">
      <c r="A58" s="155" t="s">
        <v>359</v>
      </c>
      <c r="D58" s="428"/>
      <c r="E58" s="426"/>
      <c r="F58" s="428"/>
      <c r="H58" s="429"/>
      <c r="J58" s="429"/>
      <c r="L58" s="429"/>
      <c r="N58" s="429"/>
      <c r="O58" s="365">
        <v>0</v>
      </c>
    </row>
    <row r="59" spans="1:17" ht="24.75" customHeight="1" thickBot="1">
      <c r="A59" s="155" t="s">
        <v>114</v>
      </c>
      <c r="D59" s="430">
        <v>296045</v>
      </c>
      <c r="E59" s="430" t="e">
        <v>#REF!</v>
      </c>
      <c r="F59" s="430">
        <v>388907</v>
      </c>
      <c r="G59" s="430" t="e">
        <v>#REF!</v>
      </c>
      <c r="H59" s="430">
        <v>73897</v>
      </c>
      <c r="I59" s="430" t="e">
        <v>#REF!</v>
      </c>
      <c r="J59" s="430">
        <v>71928</v>
      </c>
      <c r="K59" s="430" t="e">
        <v>#REF!</v>
      </c>
      <c r="L59" s="430">
        <v>121639</v>
      </c>
      <c r="M59" s="430" t="e">
        <v>#REF!</v>
      </c>
      <c r="N59" s="430">
        <v>750304</v>
      </c>
      <c r="O59" s="430">
        <v>1702720</v>
      </c>
      <c r="P59" s="430">
        <v>683271</v>
      </c>
      <c r="Q59" s="430">
        <v>2385991</v>
      </c>
    </row>
    <row r="60" ht="36" customHeight="1">
      <c r="P60" s="47"/>
    </row>
    <row r="61" ht="20.25">
      <c r="A61" s="161" t="s">
        <v>402</v>
      </c>
    </row>
    <row r="62" spans="1:2" ht="20.25">
      <c r="A62" s="155" t="s">
        <v>333</v>
      </c>
      <c r="B62" s="155" t="s">
        <v>332</v>
      </c>
    </row>
    <row r="63" spans="1:17" ht="48.75" customHeight="1">
      <c r="A63" s="519" t="s">
        <v>29</v>
      </c>
      <c r="B63" s="519"/>
      <c r="C63" s="523"/>
      <c r="D63" s="523"/>
      <c r="E63" s="523"/>
      <c r="F63" s="523"/>
      <c r="G63" s="523"/>
      <c r="H63" s="523"/>
      <c r="I63" s="523"/>
      <c r="J63" s="523"/>
      <c r="K63" s="523"/>
      <c r="L63" s="523"/>
      <c r="M63" s="523"/>
      <c r="N63" s="523"/>
      <c r="O63" s="523"/>
      <c r="P63" s="437"/>
      <c r="Q63" s="437"/>
    </row>
  </sheetData>
  <mergeCells count="6">
    <mergeCell ref="A63:O63"/>
    <mergeCell ref="A20:B20"/>
    <mergeCell ref="A43:B43"/>
    <mergeCell ref="D4:O4"/>
    <mergeCell ref="A44:B44"/>
    <mergeCell ref="A17:B17"/>
  </mergeCells>
  <printOptions horizontalCentered="1"/>
  <pageMargins left="0.9055118110236221" right="0.7480314960629921" top="0.7480314960629921" bottom="0.7480314960629921" header="0.5118110236220472" footer="0.5118110236220472"/>
  <pageSetup fitToHeight="1" fitToWidth="1" horizontalDpi="600" verticalDpi="600" orientation="portrait"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Q427"/>
  <sheetViews>
    <sheetView zoomScale="60" zoomScaleNormal="60" workbookViewId="0" topLeftCell="C37">
      <selection activeCell="B31" sqref="B31"/>
    </sheetView>
  </sheetViews>
  <sheetFormatPr defaultColWidth="8.77734375" defaultRowHeight="15"/>
  <cols>
    <col min="1" max="1" width="1.77734375" style="60" customWidth="1"/>
    <col min="2" max="2" width="73.77734375" style="60" customWidth="1"/>
    <col min="3" max="3" width="2.77734375" style="60" customWidth="1"/>
    <col min="4" max="4" width="17.88671875" style="127" customWidth="1"/>
    <col min="5" max="5" width="1.66796875" style="73" customWidth="1"/>
    <col min="6" max="6" width="18.21484375" style="459" customWidth="1"/>
    <col min="7" max="7" width="1.1171875" style="73" customWidth="1"/>
    <col min="8" max="8" width="5.6640625" style="60" customWidth="1"/>
    <col min="9" max="9" width="12.10546875" style="60" customWidth="1"/>
    <col min="10" max="16384" width="5.6640625" style="60" customWidth="1"/>
  </cols>
  <sheetData>
    <row r="1" spans="1:7" ht="34.5" customHeight="1">
      <c r="A1" s="59"/>
      <c r="B1" s="508" t="s">
        <v>231</v>
      </c>
      <c r="C1" s="508"/>
      <c r="D1" s="508"/>
      <c r="E1" s="508"/>
      <c r="F1" s="508"/>
      <c r="G1" s="59"/>
    </row>
    <row r="2" spans="1:7" ht="45.75" customHeight="1">
      <c r="A2" s="59"/>
      <c r="B2" s="509" t="s">
        <v>317</v>
      </c>
      <c r="C2" s="509"/>
      <c r="D2" s="509"/>
      <c r="E2" s="509"/>
      <c r="F2" s="509"/>
      <c r="G2" s="59"/>
    </row>
    <row r="3" spans="1:7" ht="52.5" customHeight="1">
      <c r="A3" s="510"/>
      <c r="B3" s="510"/>
      <c r="C3" s="510"/>
      <c r="D3" s="510"/>
      <c r="E3" s="510"/>
      <c r="F3" s="510"/>
      <c r="G3" s="510"/>
    </row>
    <row r="4" spans="2:8" ht="25.5">
      <c r="B4" s="61"/>
      <c r="C4" s="61"/>
      <c r="D4" s="506"/>
      <c r="E4" s="506"/>
      <c r="F4" s="506"/>
      <c r="G4" s="62"/>
      <c r="H4" s="62"/>
    </row>
    <row r="5" spans="1:8" ht="24" thickBot="1">
      <c r="A5" s="63"/>
      <c r="B5" s="64" t="str">
        <f>'Consol PL'!B4</f>
        <v>For the quarter ended 31 December 2006</v>
      </c>
      <c r="C5" s="65"/>
      <c r="D5" s="507"/>
      <c r="E5" s="507"/>
      <c r="F5" s="507"/>
      <c r="G5" s="66"/>
      <c r="H5" s="67"/>
    </row>
    <row r="6" spans="1:7" ht="36" customHeight="1">
      <c r="A6" s="63"/>
      <c r="B6" s="61"/>
      <c r="C6" s="61"/>
      <c r="D6" s="140" t="s">
        <v>3</v>
      </c>
      <c r="E6" s="112"/>
      <c r="F6" s="140" t="s">
        <v>408</v>
      </c>
      <c r="G6" s="68"/>
    </row>
    <row r="7" spans="1:7" ht="9.75" customHeight="1">
      <c r="A7" s="63"/>
      <c r="B7" s="61"/>
      <c r="C7" s="61"/>
      <c r="D7" s="141"/>
      <c r="E7" s="113"/>
      <c r="F7" s="457"/>
      <c r="G7" s="68"/>
    </row>
    <row r="8" spans="1:7" ht="23.25">
      <c r="A8" s="63"/>
      <c r="B8" s="61"/>
      <c r="C8" s="61"/>
      <c r="D8" s="142" t="s">
        <v>262</v>
      </c>
      <c r="E8" s="114"/>
      <c r="F8" s="142" t="s">
        <v>262</v>
      </c>
      <c r="G8" s="69"/>
    </row>
    <row r="9" spans="1:7" ht="23.25">
      <c r="A9" s="63"/>
      <c r="B9" s="61"/>
      <c r="C9" s="61"/>
      <c r="D9" s="143"/>
      <c r="E9" s="61"/>
      <c r="F9" s="457"/>
      <c r="G9" s="70"/>
    </row>
    <row r="10" spans="2:6" ht="23.25">
      <c r="B10" s="71" t="s">
        <v>304</v>
      </c>
      <c r="C10" s="72"/>
      <c r="D10" s="144"/>
      <c r="E10" s="101"/>
      <c r="F10" s="48"/>
    </row>
    <row r="11" spans="2:14" ht="26.25" customHeight="1">
      <c r="B11" s="74" t="s">
        <v>236</v>
      </c>
      <c r="C11" s="72"/>
      <c r="D11" s="145">
        <v>4194129</v>
      </c>
      <c r="E11" s="101"/>
      <c r="F11" s="416">
        <v>2218308</v>
      </c>
      <c r="G11" s="75"/>
      <c r="H11" s="76"/>
      <c r="I11" s="76"/>
      <c r="J11" s="76"/>
      <c r="K11" s="76"/>
      <c r="L11" s="76"/>
      <c r="M11" s="76"/>
      <c r="N11" s="76"/>
    </row>
    <row r="12" spans="2:14" s="77" customFormat="1" ht="27.75" customHeight="1">
      <c r="B12" s="78" t="s">
        <v>237</v>
      </c>
      <c r="C12" s="79"/>
      <c r="D12" s="153">
        <v>-4103305.94461</v>
      </c>
      <c r="E12" s="115"/>
      <c r="F12" s="456">
        <v>-1838189</v>
      </c>
      <c r="G12" s="80"/>
      <c r="H12" s="81"/>
      <c r="I12" s="81"/>
      <c r="J12" s="81"/>
      <c r="K12" s="81"/>
      <c r="L12" s="81"/>
      <c r="M12" s="81"/>
      <c r="N12" s="81"/>
    </row>
    <row r="13" spans="2:14" ht="27.75" customHeight="1">
      <c r="B13" s="74"/>
      <c r="C13" s="72"/>
      <c r="D13" s="146">
        <v>90823.05538999988</v>
      </c>
      <c r="E13" s="87"/>
      <c r="F13" s="416">
        <v>380119</v>
      </c>
      <c r="G13" s="82"/>
      <c r="H13" s="76"/>
      <c r="I13" s="76"/>
      <c r="J13" s="76"/>
      <c r="K13" s="76"/>
      <c r="L13" s="76"/>
      <c r="M13" s="76"/>
      <c r="N13" s="76"/>
    </row>
    <row r="14" spans="2:14" ht="27" customHeight="1">
      <c r="B14" s="74" t="s">
        <v>57</v>
      </c>
      <c r="C14" s="72"/>
      <c r="D14" s="153">
        <v>-43706</v>
      </c>
      <c r="E14" s="101"/>
      <c r="F14" s="416">
        <v>-62926</v>
      </c>
      <c r="G14" s="83"/>
      <c r="H14" s="76"/>
      <c r="I14" s="76"/>
      <c r="J14" s="76"/>
      <c r="K14" s="76"/>
      <c r="L14" s="76"/>
      <c r="M14" s="76"/>
      <c r="N14" s="76"/>
    </row>
    <row r="15" spans="2:7" s="77" customFormat="1" ht="39" customHeight="1">
      <c r="B15" s="84" t="s">
        <v>76</v>
      </c>
      <c r="C15" s="85"/>
      <c r="D15" s="147">
        <v>47117.05538999988</v>
      </c>
      <c r="E15" s="116"/>
      <c r="F15" s="458">
        <v>317193</v>
      </c>
      <c r="G15" s="86"/>
    </row>
    <row r="16" spans="2:7" ht="18" customHeight="1">
      <c r="B16" s="61"/>
      <c r="C16" s="87"/>
      <c r="D16" s="47"/>
      <c r="E16" s="101"/>
      <c r="F16" s="48"/>
      <c r="G16" s="76"/>
    </row>
    <row r="17" spans="2:7" ht="27" customHeight="1">
      <c r="B17" s="88" t="s">
        <v>238</v>
      </c>
      <c r="C17" s="87"/>
      <c r="D17" s="146"/>
      <c r="E17" s="101"/>
      <c r="F17" s="416"/>
      <c r="G17" s="75"/>
    </row>
    <row r="18" spans="2:7" s="77" customFormat="1" ht="27.75" customHeight="1">
      <c r="B18" s="90" t="s">
        <v>364</v>
      </c>
      <c r="C18" s="91"/>
      <c r="D18" s="145">
        <v>-247841</v>
      </c>
      <c r="E18" s="91"/>
      <c r="F18" s="416">
        <v>-272836</v>
      </c>
      <c r="G18" s="81"/>
    </row>
    <row r="19" spans="2:7" s="77" customFormat="1" ht="27.75" customHeight="1">
      <c r="B19" s="90" t="s">
        <v>49</v>
      </c>
      <c r="C19" s="91"/>
      <c r="D19" s="145">
        <v>4816</v>
      </c>
      <c r="E19" s="91"/>
      <c r="F19" s="416">
        <v>797678</v>
      </c>
      <c r="G19" s="81"/>
    </row>
    <row r="20" spans="2:7" s="77" customFormat="1" ht="27.75" customHeight="1">
      <c r="B20" s="90" t="s">
        <v>112</v>
      </c>
      <c r="C20" s="91"/>
      <c r="D20" s="145">
        <v>-74888</v>
      </c>
      <c r="E20" s="91"/>
      <c r="F20" s="416">
        <v>-546478</v>
      </c>
      <c r="G20" s="81"/>
    </row>
    <row r="21" spans="2:7" s="77" customFormat="1" ht="27.75" customHeight="1">
      <c r="B21" s="89" t="s">
        <v>258</v>
      </c>
      <c r="C21" s="79"/>
      <c r="D21" s="145">
        <v>44923</v>
      </c>
      <c r="E21" s="91"/>
      <c r="F21" s="456">
        <v>10021</v>
      </c>
      <c r="G21" s="103"/>
    </row>
    <row r="22" spans="2:7" s="77" customFormat="1" ht="30.75" customHeight="1">
      <c r="B22" s="84" t="s">
        <v>77</v>
      </c>
      <c r="C22" s="91"/>
      <c r="D22" s="148">
        <v>-272990</v>
      </c>
      <c r="E22" s="117"/>
      <c r="F22" s="458">
        <v>-11615</v>
      </c>
      <c r="G22" s="86"/>
    </row>
    <row r="23" spans="1:6" ht="18" customHeight="1">
      <c r="A23" s="92"/>
      <c r="B23" s="93"/>
      <c r="C23" s="87"/>
      <c r="D23" s="146"/>
      <c r="E23" s="101"/>
      <c r="F23" s="416"/>
    </row>
    <row r="24" spans="2:5" ht="23.25" customHeight="1">
      <c r="B24" s="88" t="s">
        <v>239</v>
      </c>
      <c r="C24" s="87"/>
      <c r="D24" s="146"/>
      <c r="E24" s="101"/>
    </row>
    <row r="25" spans="2:6" ht="29.25" customHeight="1">
      <c r="B25" s="61" t="s">
        <v>240</v>
      </c>
      <c r="C25" s="87"/>
      <c r="D25" s="149">
        <v>-59919</v>
      </c>
      <c r="E25" s="101"/>
      <c r="F25" s="416">
        <v>-51499</v>
      </c>
    </row>
    <row r="26" spans="2:6" ht="29.25" customHeight="1">
      <c r="B26" s="61" t="s">
        <v>172</v>
      </c>
      <c r="C26" s="87"/>
      <c r="D26" s="149">
        <v>149945</v>
      </c>
      <c r="E26" s="101"/>
      <c r="F26" s="416">
        <v>208382</v>
      </c>
    </row>
    <row r="27" spans="2:6" ht="29.25" customHeight="1">
      <c r="B27" s="61" t="s">
        <v>173</v>
      </c>
      <c r="C27" s="87"/>
      <c r="D27" s="149">
        <v>-159670</v>
      </c>
      <c r="E27" s="101"/>
      <c r="F27" s="416">
        <v>-608498</v>
      </c>
    </row>
    <row r="28" spans="2:6" ht="29.25" customHeight="1">
      <c r="B28" s="61" t="s">
        <v>174</v>
      </c>
      <c r="C28" s="87"/>
      <c r="D28" s="146">
        <v>297583</v>
      </c>
      <c r="E28" s="101"/>
      <c r="F28" s="416">
        <v>336052</v>
      </c>
    </row>
    <row r="29" spans="2:6" ht="33" customHeight="1">
      <c r="B29" s="61" t="s">
        <v>241</v>
      </c>
      <c r="C29" s="87"/>
      <c r="D29" s="146">
        <v>-122632</v>
      </c>
      <c r="E29" s="101"/>
      <c r="F29" s="416">
        <v>-110842</v>
      </c>
    </row>
    <row r="30" spans="2:6" ht="33" customHeight="1">
      <c r="B30" s="61" t="s">
        <v>258</v>
      </c>
      <c r="C30" s="87"/>
      <c r="D30" s="146">
        <v>-48810</v>
      </c>
      <c r="E30" s="101"/>
      <c r="F30" s="416">
        <v>27939</v>
      </c>
    </row>
    <row r="31" spans="2:7" s="77" customFormat="1" ht="29.25" customHeight="1">
      <c r="B31" s="84" t="s">
        <v>78</v>
      </c>
      <c r="C31" s="91"/>
      <c r="D31" s="148">
        <v>56497</v>
      </c>
      <c r="E31" s="116"/>
      <c r="F31" s="458">
        <v>-198466</v>
      </c>
      <c r="G31" s="94"/>
    </row>
    <row r="32" spans="2:6" ht="37.5" customHeight="1">
      <c r="B32" s="61" t="s">
        <v>50</v>
      </c>
      <c r="C32" s="87"/>
      <c r="D32" s="146">
        <v>-38</v>
      </c>
      <c r="E32" s="118"/>
      <c r="F32" s="416">
        <v>-74</v>
      </c>
    </row>
    <row r="33" spans="2:6" ht="27" customHeight="1">
      <c r="B33" s="95" t="s">
        <v>79</v>
      </c>
      <c r="C33" s="87"/>
      <c r="D33" s="146">
        <v>-169375.94461000012</v>
      </c>
      <c r="E33" s="101"/>
      <c r="F33" s="380">
        <v>107112</v>
      </c>
    </row>
    <row r="34" spans="2:7" ht="27.75" customHeight="1">
      <c r="B34" s="96" t="s">
        <v>242</v>
      </c>
      <c r="C34" s="87"/>
      <c r="D34" s="119">
        <v>273030</v>
      </c>
      <c r="E34" s="120"/>
      <c r="F34" s="380">
        <v>165992</v>
      </c>
      <c r="G34" s="97"/>
    </row>
    <row r="35" spans="2:7" s="77" customFormat="1" ht="31.5" customHeight="1" thickBot="1">
      <c r="B35" s="98" t="s">
        <v>243</v>
      </c>
      <c r="C35" s="99"/>
      <c r="D35" s="121">
        <v>103616.05538999988</v>
      </c>
      <c r="E35" s="122"/>
      <c r="F35" s="460">
        <v>273030</v>
      </c>
      <c r="G35" s="100"/>
    </row>
    <row r="36" spans="2:7" s="77" customFormat="1" ht="31.5" customHeight="1">
      <c r="B36" s="98"/>
      <c r="C36" s="99"/>
      <c r="D36" s="123"/>
      <c r="E36" s="124"/>
      <c r="F36" s="461"/>
      <c r="G36" s="80"/>
    </row>
    <row r="37" spans="2:7" s="77" customFormat="1" ht="31.5" customHeight="1">
      <c r="B37" s="98" t="s">
        <v>318</v>
      </c>
      <c r="C37" s="99"/>
      <c r="D37" s="123"/>
      <c r="E37" s="124"/>
      <c r="F37" s="126"/>
      <c r="G37" s="80"/>
    </row>
    <row r="38" spans="2:7" s="77" customFormat="1" ht="31.5" customHeight="1">
      <c r="B38" s="104" t="s">
        <v>319</v>
      </c>
      <c r="C38" s="99"/>
      <c r="D38" s="123">
        <v>190553</v>
      </c>
      <c r="E38" s="124"/>
      <c r="F38" s="461">
        <v>356376</v>
      </c>
      <c r="G38" s="80"/>
    </row>
    <row r="39" spans="2:7" s="77" customFormat="1" ht="31.5" customHeight="1">
      <c r="B39" s="104" t="s">
        <v>320</v>
      </c>
      <c r="C39" s="99"/>
      <c r="D39" s="123">
        <v>-86937</v>
      </c>
      <c r="E39" s="124"/>
      <c r="F39" s="416">
        <v>-83346</v>
      </c>
      <c r="G39" s="80"/>
    </row>
    <row r="40" spans="2:7" s="77" customFormat="1" ht="31.5" customHeight="1" thickBot="1">
      <c r="B40" s="98" t="s">
        <v>243</v>
      </c>
      <c r="C40" s="99"/>
      <c r="D40" s="121">
        <v>103616</v>
      </c>
      <c r="E40" s="122"/>
      <c r="F40" s="460">
        <v>273030</v>
      </c>
      <c r="G40" s="100"/>
    </row>
    <row r="41" spans="2:6" ht="51.75" customHeight="1">
      <c r="B41" s="61"/>
      <c r="C41" s="87"/>
      <c r="D41" s="47"/>
      <c r="E41" s="101"/>
      <c r="F41" s="48"/>
    </row>
    <row r="42" spans="2:17" ht="42.75" customHeight="1">
      <c r="B42" s="504" t="s">
        <v>80</v>
      </c>
      <c r="C42" s="505"/>
      <c r="D42" s="505"/>
      <c r="E42" s="505"/>
      <c r="F42" s="505"/>
      <c r="G42" s="505"/>
      <c r="H42" s="102"/>
      <c r="I42" s="102"/>
      <c r="J42" s="102"/>
      <c r="K42" s="102"/>
      <c r="L42" s="102"/>
      <c r="M42" s="102"/>
      <c r="N42" s="102"/>
      <c r="O42" s="102"/>
      <c r="P42" s="102"/>
      <c r="Q42" s="102"/>
    </row>
    <row r="43" spans="2:6" ht="18" customHeight="1">
      <c r="B43" s="61"/>
      <c r="C43" s="87"/>
      <c r="D43" s="150"/>
      <c r="E43" s="101"/>
      <c r="F43" s="462"/>
    </row>
    <row r="44" spans="2:6" ht="18" customHeight="1">
      <c r="B44" s="61"/>
      <c r="C44" s="87"/>
      <c r="D44" s="150"/>
      <c r="E44" s="101"/>
      <c r="F44" s="462"/>
    </row>
    <row r="45" spans="2:6" ht="18" customHeight="1">
      <c r="B45" s="61"/>
      <c r="C45" s="87"/>
      <c r="D45" s="150"/>
      <c r="E45" s="101"/>
      <c r="F45" s="462"/>
    </row>
    <row r="46" spans="2:6" ht="23.25">
      <c r="B46" s="61"/>
      <c r="C46" s="87"/>
      <c r="D46" s="150"/>
      <c r="E46" s="101"/>
      <c r="F46" s="462"/>
    </row>
    <row r="47" spans="2:6" ht="23.25">
      <c r="B47" s="61"/>
      <c r="C47" s="87"/>
      <c r="D47" s="150"/>
      <c r="E47" s="101"/>
      <c r="F47" s="462"/>
    </row>
    <row r="48" spans="2:6" ht="23.25">
      <c r="B48" s="61"/>
      <c r="C48" s="87"/>
      <c r="D48" s="150"/>
      <c r="E48" s="101"/>
      <c r="F48" s="462"/>
    </row>
    <row r="49" spans="2:6" ht="23.25">
      <c r="B49" s="61"/>
      <c r="C49" s="87"/>
      <c r="D49" s="150"/>
      <c r="E49" s="101"/>
      <c r="F49" s="462"/>
    </row>
    <row r="50" spans="2:6" ht="23.25">
      <c r="B50" s="61"/>
      <c r="C50" s="87"/>
      <c r="D50" s="150"/>
      <c r="E50" s="101"/>
      <c r="F50" s="462"/>
    </row>
    <row r="51" spans="2:6" ht="23.25">
      <c r="B51" s="61"/>
      <c r="C51" s="87"/>
      <c r="D51" s="150"/>
      <c r="E51" s="101"/>
      <c r="F51" s="462"/>
    </row>
    <row r="52" spans="2:6" ht="23.25">
      <c r="B52" s="61"/>
      <c r="C52" s="87"/>
      <c r="D52" s="150"/>
      <c r="E52" s="101"/>
      <c r="F52" s="462"/>
    </row>
    <row r="53" spans="2:6" ht="23.25">
      <c r="B53" s="61"/>
      <c r="C53" s="87"/>
      <c r="D53" s="150"/>
      <c r="E53" s="101"/>
      <c r="F53" s="462"/>
    </row>
    <row r="54" spans="2:6" ht="23.25">
      <c r="B54" s="61"/>
      <c r="C54" s="87"/>
      <c r="D54" s="150"/>
      <c r="E54" s="101"/>
      <c r="F54" s="462"/>
    </row>
    <row r="55" spans="2:6" ht="23.25">
      <c r="B55" s="61"/>
      <c r="C55" s="87"/>
      <c r="D55" s="150"/>
      <c r="E55" s="101"/>
      <c r="F55" s="462"/>
    </row>
    <row r="56" spans="2:6" ht="23.25">
      <c r="B56" s="61"/>
      <c r="C56" s="87"/>
      <c r="D56" s="150"/>
      <c r="E56" s="101"/>
      <c r="F56" s="462"/>
    </row>
    <row r="57" spans="2:6" ht="23.25">
      <c r="B57" s="61"/>
      <c r="C57" s="87"/>
      <c r="D57" s="150"/>
      <c r="E57" s="101"/>
      <c r="F57" s="462"/>
    </row>
    <row r="58" spans="2:6" ht="23.25">
      <c r="B58" s="61"/>
      <c r="C58" s="87"/>
      <c r="D58" s="150"/>
      <c r="E58" s="101"/>
      <c r="F58" s="462"/>
    </row>
    <row r="59" spans="2:6" ht="23.25">
      <c r="B59" s="61"/>
      <c r="C59" s="87"/>
      <c r="D59" s="150"/>
      <c r="E59" s="101"/>
      <c r="F59" s="462"/>
    </row>
    <row r="60" spans="2:6" ht="23.25">
      <c r="B60" s="61"/>
      <c r="C60" s="87"/>
      <c r="D60" s="150"/>
      <c r="E60" s="101"/>
      <c r="F60" s="462"/>
    </row>
    <row r="61" spans="2:6" ht="23.25">
      <c r="B61" s="61"/>
      <c r="C61" s="87"/>
      <c r="D61" s="150"/>
      <c r="E61" s="101"/>
      <c r="F61" s="462"/>
    </row>
    <row r="62" spans="2:6" ht="23.25">
      <c r="B62" s="61"/>
      <c r="C62" s="87"/>
      <c r="D62" s="150"/>
      <c r="E62" s="101"/>
      <c r="F62" s="462"/>
    </row>
    <row r="63" spans="2:6" ht="23.25">
      <c r="B63" s="61"/>
      <c r="C63" s="87"/>
      <c r="D63" s="150"/>
      <c r="E63" s="101"/>
      <c r="F63" s="462"/>
    </row>
    <row r="64" spans="2:6" ht="23.25">
      <c r="B64" s="61"/>
      <c r="C64" s="87"/>
      <c r="D64" s="150"/>
      <c r="E64" s="101"/>
      <c r="F64" s="462"/>
    </row>
    <row r="65" spans="2:6" ht="23.25">
      <c r="B65" s="61"/>
      <c r="C65" s="87"/>
      <c r="D65" s="150"/>
      <c r="E65" s="101"/>
      <c r="F65" s="462"/>
    </row>
    <row r="66" spans="2:6" ht="23.25">
      <c r="B66" s="61"/>
      <c r="C66" s="87"/>
      <c r="D66" s="150"/>
      <c r="E66" s="101"/>
      <c r="F66" s="462"/>
    </row>
    <row r="67" spans="2:6" ht="23.25">
      <c r="B67" s="61"/>
      <c r="C67" s="87"/>
      <c r="D67" s="150"/>
      <c r="E67" s="101"/>
      <c r="F67" s="462"/>
    </row>
    <row r="68" spans="2:6" ht="23.25">
      <c r="B68" s="61"/>
      <c r="C68" s="87"/>
      <c r="D68" s="150"/>
      <c r="E68" s="101"/>
      <c r="F68" s="462"/>
    </row>
    <row r="69" spans="2:6" ht="23.25">
      <c r="B69" s="61"/>
      <c r="C69" s="87"/>
      <c r="D69" s="150"/>
      <c r="E69" s="101"/>
      <c r="F69" s="462"/>
    </row>
    <row r="70" spans="2:6" ht="23.25">
      <c r="B70" s="61"/>
      <c r="C70" s="87"/>
      <c r="D70" s="150"/>
      <c r="E70" s="101"/>
      <c r="F70" s="462"/>
    </row>
    <row r="71" spans="2:6" ht="23.25">
      <c r="B71" s="61"/>
      <c r="C71" s="87"/>
      <c r="D71" s="150"/>
      <c r="E71" s="101"/>
      <c r="F71" s="462"/>
    </row>
    <row r="72" spans="2:6" ht="23.25">
      <c r="B72" s="61"/>
      <c r="C72" s="87"/>
      <c r="D72" s="150"/>
      <c r="E72" s="101"/>
      <c r="F72" s="462"/>
    </row>
    <row r="73" spans="2:6" ht="23.25">
      <c r="B73" s="61"/>
      <c r="C73" s="87"/>
      <c r="D73" s="150"/>
      <c r="E73" s="101"/>
      <c r="F73" s="462"/>
    </row>
    <row r="74" spans="2:6" ht="23.25">
      <c r="B74" s="61"/>
      <c r="C74" s="87"/>
      <c r="D74" s="150"/>
      <c r="E74" s="101"/>
      <c r="F74" s="462"/>
    </row>
    <row r="75" spans="2:6" ht="23.25">
      <c r="B75" s="61"/>
      <c r="C75" s="87"/>
      <c r="D75" s="150"/>
      <c r="E75" s="101"/>
      <c r="F75" s="462"/>
    </row>
    <row r="76" spans="2:6" ht="23.25">
      <c r="B76" s="61"/>
      <c r="C76" s="87"/>
      <c r="D76" s="150"/>
      <c r="E76" s="101"/>
      <c r="F76" s="462"/>
    </row>
    <row r="77" spans="2:6" ht="23.25">
      <c r="B77" s="61"/>
      <c r="C77" s="87"/>
      <c r="D77" s="150"/>
      <c r="E77" s="101"/>
      <c r="F77" s="462"/>
    </row>
    <row r="78" spans="2:6" ht="23.25">
      <c r="B78" s="61"/>
      <c r="C78" s="87"/>
      <c r="D78" s="150"/>
      <c r="E78" s="101"/>
      <c r="F78" s="462"/>
    </row>
    <row r="79" spans="2:6" ht="23.25">
      <c r="B79" s="61"/>
      <c r="C79" s="87"/>
      <c r="D79" s="150"/>
      <c r="E79" s="101"/>
      <c r="F79" s="462"/>
    </row>
    <row r="80" spans="2:6" ht="23.25">
      <c r="B80" s="61"/>
      <c r="C80" s="87"/>
      <c r="D80" s="150"/>
      <c r="E80" s="101"/>
      <c r="F80" s="462"/>
    </row>
    <row r="81" spans="2:6" ht="23.25">
      <c r="B81" s="61"/>
      <c r="C81" s="87"/>
      <c r="D81" s="150"/>
      <c r="E81" s="101"/>
      <c r="F81" s="462"/>
    </row>
    <row r="82" spans="2:6" ht="23.25">
      <c r="B82" s="61"/>
      <c r="C82" s="87"/>
      <c r="D82" s="150"/>
      <c r="E82" s="101"/>
      <c r="F82" s="462"/>
    </row>
    <row r="83" spans="2:6" ht="23.25">
      <c r="B83" s="61"/>
      <c r="C83" s="87"/>
      <c r="D83" s="150"/>
      <c r="E83" s="101"/>
      <c r="F83" s="462"/>
    </row>
    <row r="84" spans="3:6" ht="18.75">
      <c r="C84" s="76"/>
      <c r="D84" s="151"/>
      <c r="E84" s="75"/>
      <c r="F84" s="463"/>
    </row>
    <row r="85" spans="3:6" ht="18.75">
      <c r="C85" s="76"/>
      <c r="D85" s="151"/>
      <c r="E85" s="75"/>
      <c r="F85" s="463"/>
    </row>
    <row r="86" spans="3:6" ht="18.75">
      <c r="C86" s="76"/>
      <c r="D86" s="151"/>
      <c r="E86" s="75"/>
      <c r="F86" s="463"/>
    </row>
    <row r="87" spans="3:6" ht="18.75">
      <c r="C87" s="76"/>
      <c r="D87" s="151"/>
      <c r="E87" s="75"/>
      <c r="F87" s="463"/>
    </row>
    <row r="88" spans="3:6" ht="18.75">
      <c r="C88" s="76"/>
      <c r="D88" s="151"/>
      <c r="E88" s="75"/>
      <c r="F88" s="463"/>
    </row>
    <row r="89" spans="3:6" ht="18.75">
      <c r="C89" s="76"/>
      <c r="D89" s="151"/>
      <c r="E89" s="75"/>
      <c r="F89" s="463"/>
    </row>
    <row r="90" spans="3:6" ht="18.75">
      <c r="C90" s="76"/>
      <c r="D90" s="151"/>
      <c r="E90" s="75"/>
      <c r="F90" s="463"/>
    </row>
    <row r="91" spans="3:6" ht="18.75">
      <c r="C91" s="76"/>
      <c r="D91" s="151"/>
      <c r="E91" s="75"/>
      <c r="F91" s="463"/>
    </row>
    <row r="92" spans="3:6" ht="18.75">
      <c r="C92" s="76"/>
      <c r="D92" s="151"/>
      <c r="E92" s="75"/>
      <c r="F92" s="463"/>
    </row>
    <row r="93" spans="3:6" ht="18.75">
      <c r="C93" s="76"/>
      <c r="D93" s="151"/>
      <c r="E93" s="75"/>
      <c r="F93" s="463"/>
    </row>
    <row r="94" spans="3:6" ht="18.75">
      <c r="C94" s="76"/>
      <c r="D94" s="151"/>
      <c r="E94" s="75"/>
      <c r="F94" s="463"/>
    </row>
    <row r="95" spans="3:6" ht="18.75">
      <c r="C95" s="76"/>
      <c r="D95" s="151"/>
      <c r="E95" s="75"/>
      <c r="F95" s="463"/>
    </row>
    <row r="96" spans="3:6" ht="18.75">
      <c r="C96" s="76"/>
      <c r="D96" s="151"/>
      <c r="E96" s="75"/>
      <c r="F96" s="463"/>
    </row>
    <row r="97" spans="3:6" ht="18.75">
      <c r="C97" s="76"/>
      <c r="D97" s="151"/>
      <c r="E97" s="75"/>
      <c r="F97" s="463"/>
    </row>
    <row r="98" spans="3:6" ht="18.75">
      <c r="C98" s="76"/>
      <c r="D98" s="151"/>
      <c r="E98" s="75"/>
      <c r="F98" s="463"/>
    </row>
    <row r="99" spans="3:6" ht="18.75">
      <c r="C99" s="76"/>
      <c r="D99" s="151"/>
      <c r="E99" s="75"/>
      <c r="F99" s="463"/>
    </row>
    <row r="100" spans="3:6" ht="18.75">
      <c r="C100" s="76"/>
      <c r="D100" s="151"/>
      <c r="E100" s="75"/>
      <c r="F100" s="463"/>
    </row>
    <row r="101" spans="3:6" ht="18.75">
      <c r="C101" s="76"/>
      <c r="D101" s="151"/>
      <c r="E101" s="75"/>
      <c r="F101" s="463"/>
    </row>
    <row r="102" spans="3:6" ht="18.75">
      <c r="C102" s="76"/>
      <c r="D102" s="151"/>
      <c r="E102" s="75"/>
      <c r="F102" s="463"/>
    </row>
    <row r="103" spans="3:6" ht="18.75">
      <c r="C103" s="76"/>
      <c r="D103" s="151"/>
      <c r="E103" s="75"/>
      <c r="F103" s="463"/>
    </row>
    <row r="104" spans="3:6" ht="18.75">
      <c r="C104" s="76"/>
      <c r="D104" s="151"/>
      <c r="E104" s="75"/>
      <c r="F104" s="463"/>
    </row>
    <row r="105" spans="3:6" ht="18.75">
      <c r="C105" s="76"/>
      <c r="D105" s="151"/>
      <c r="E105" s="75"/>
      <c r="F105" s="463"/>
    </row>
    <row r="106" spans="3:6" ht="18.75">
      <c r="C106" s="76"/>
      <c r="D106" s="151"/>
      <c r="E106" s="75"/>
      <c r="F106" s="463"/>
    </row>
    <row r="107" spans="3:6" ht="18.75">
      <c r="C107" s="76"/>
      <c r="D107" s="151"/>
      <c r="E107" s="75"/>
      <c r="F107" s="463"/>
    </row>
    <row r="108" spans="3:6" ht="18.75">
      <c r="C108" s="76"/>
      <c r="D108" s="151"/>
      <c r="E108" s="75"/>
      <c r="F108" s="463"/>
    </row>
    <row r="109" spans="3:6" ht="18.75">
      <c r="C109" s="76"/>
      <c r="D109" s="151"/>
      <c r="E109" s="75"/>
      <c r="F109" s="463"/>
    </row>
    <row r="110" spans="3:6" ht="18.75">
      <c r="C110" s="76"/>
      <c r="D110" s="151"/>
      <c r="E110" s="75"/>
      <c r="F110" s="463"/>
    </row>
    <row r="111" spans="3:6" ht="18.75">
      <c r="C111" s="76"/>
      <c r="D111" s="151"/>
      <c r="E111" s="75"/>
      <c r="F111" s="463"/>
    </row>
    <row r="112" spans="3:6" ht="18.75">
      <c r="C112" s="76"/>
      <c r="D112" s="151"/>
      <c r="E112" s="75"/>
      <c r="F112" s="463"/>
    </row>
    <row r="113" spans="3:6" ht="18.75">
      <c r="C113" s="76"/>
      <c r="D113" s="151"/>
      <c r="E113" s="75"/>
      <c r="F113" s="463"/>
    </row>
    <row r="114" spans="3:6" ht="18.75">
      <c r="C114" s="76"/>
      <c r="D114" s="151"/>
      <c r="E114" s="75"/>
      <c r="F114" s="463"/>
    </row>
    <row r="115" spans="3:6" ht="18.75">
      <c r="C115" s="76"/>
      <c r="D115" s="151"/>
      <c r="E115" s="75"/>
      <c r="F115" s="463"/>
    </row>
    <row r="116" spans="3:6" ht="18.75">
      <c r="C116" s="76"/>
      <c r="D116" s="151"/>
      <c r="E116" s="75"/>
      <c r="F116" s="463"/>
    </row>
    <row r="117" spans="3:6" ht="18.75">
      <c r="C117" s="76"/>
      <c r="D117" s="151"/>
      <c r="E117" s="75"/>
      <c r="F117" s="463"/>
    </row>
    <row r="118" spans="3:6" ht="18.75">
      <c r="C118" s="76"/>
      <c r="D118" s="151"/>
      <c r="E118" s="75"/>
      <c r="F118" s="463"/>
    </row>
    <row r="119" spans="3:6" ht="18.75">
      <c r="C119" s="76"/>
      <c r="D119" s="151"/>
      <c r="E119" s="75"/>
      <c r="F119" s="463"/>
    </row>
    <row r="120" spans="3:6" ht="18.75">
      <c r="C120" s="76"/>
      <c r="D120" s="151"/>
      <c r="E120" s="75"/>
      <c r="F120" s="463"/>
    </row>
    <row r="121" spans="3:6" ht="18.75">
      <c r="C121" s="76"/>
      <c r="D121" s="151"/>
      <c r="E121" s="75"/>
      <c r="F121" s="463"/>
    </row>
    <row r="122" spans="3:6" ht="18.75">
      <c r="C122" s="76"/>
      <c r="D122" s="151"/>
      <c r="E122" s="75"/>
      <c r="F122" s="463"/>
    </row>
    <row r="123" spans="3:6" ht="18.75">
      <c r="C123" s="76"/>
      <c r="D123" s="151"/>
      <c r="E123" s="75"/>
      <c r="F123" s="463"/>
    </row>
    <row r="124" spans="3:6" ht="18.75">
      <c r="C124" s="76"/>
      <c r="D124" s="151"/>
      <c r="E124" s="75"/>
      <c r="F124" s="463"/>
    </row>
    <row r="125" spans="3:6" ht="18.75">
      <c r="C125" s="76"/>
      <c r="D125" s="151"/>
      <c r="E125" s="75"/>
      <c r="F125" s="463"/>
    </row>
    <row r="126" spans="3:6" ht="18.75">
      <c r="C126" s="76"/>
      <c r="D126" s="151"/>
      <c r="E126" s="75"/>
      <c r="F126" s="463"/>
    </row>
    <row r="127" spans="3:6" ht="18.75">
      <c r="C127" s="76"/>
      <c r="D127" s="151"/>
      <c r="E127" s="75"/>
      <c r="F127" s="463"/>
    </row>
    <row r="128" spans="3:6" ht="18.75">
      <c r="C128" s="76"/>
      <c r="D128" s="151"/>
      <c r="E128" s="75"/>
      <c r="F128" s="463"/>
    </row>
    <row r="129" spans="3:6" ht="18.75">
      <c r="C129" s="76"/>
      <c r="D129" s="151"/>
      <c r="E129" s="75"/>
      <c r="F129" s="463"/>
    </row>
    <row r="130" spans="3:6" ht="18.75">
      <c r="C130" s="76"/>
      <c r="D130" s="151"/>
      <c r="E130" s="75"/>
      <c r="F130" s="463"/>
    </row>
    <row r="131" spans="3:6" ht="18.75">
      <c r="C131" s="76"/>
      <c r="D131" s="151"/>
      <c r="E131" s="75"/>
      <c r="F131" s="463"/>
    </row>
    <row r="132" spans="3:6" ht="18.75">
      <c r="C132" s="76"/>
      <c r="D132" s="151"/>
      <c r="E132" s="75"/>
      <c r="F132" s="463"/>
    </row>
    <row r="133" spans="3:6" ht="18.75">
      <c r="C133" s="76"/>
      <c r="D133" s="151"/>
      <c r="E133" s="75"/>
      <c r="F133" s="463"/>
    </row>
    <row r="134" spans="3:6" ht="18.75">
      <c r="C134" s="76"/>
      <c r="D134" s="151"/>
      <c r="E134" s="75"/>
      <c r="F134" s="463"/>
    </row>
    <row r="135" spans="3:6" ht="18.75">
      <c r="C135" s="76"/>
      <c r="D135" s="151"/>
      <c r="E135" s="75"/>
      <c r="F135" s="463"/>
    </row>
    <row r="136" spans="3:6" ht="18.75">
      <c r="C136" s="76"/>
      <c r="D136" s="151"/>
      <c r="E136" s="75"/>
      <c r="F136" s="463"/>
    </row>
    <row r="137" spans="3:6" ht="18.75">
      <c r="C137" s="76"/>
      <c r="D137" s="151"/>
      <c r="E137" s="75"/>
      <c r="F137" s="463"/>
    </row>
    <row r="138" spans="3:6" ht="18.75">
      <c r="C138" s="76"/>
      <c r="D138" s="151"/>
      <c r="E138" s="75"/>
      <c r="F138" s="463"/>
    </row>
    <row r="139" spans="3:6" ht="18.75">
      <c r="C139" s="76"/>
      <c r="D139" s="151"/>
      <c r="E139" s="75"/>
      <c r="F139" s="463"/>
    </row>
    <row r="140" spans="3:6" ht="18.75">
      <c r="C140" s="76"/>
      <c r="D140" s="151"/>
      <c r="E140" s="75"/>
      <c r="F140" s="463"/>
    </row>
    <row r="141" spans="3:6" ht="18.75">
      <c r="C141" s="76"/>
      <c r="D141" s="151"/>
      <c r="E141" s="75"/>
      <c r="F141" s="463"/>
    </row>
    <row r="142" spans="3:6" ht="18.75">
      <c r="C142" s="76"/>
      <c r="D142" s="151"/>
      <c r="E142" s="75"/>
      <c r="F142" s="463"/>
    </row>
    <row r="143" spans="3:6" ht="18.75">
      <c r="C143" s="76"/>
      <c r="D143" s="151"/>
      <c r="E143" s="75"/>
      <c r="F143" s="463"/>
    </row>
    <row r="144" spans="3:6" ht="18.75">
      <c r="C144" s="76"/>
      <c r="D144" s="151"/>
      <c r="E144" s="75"/>
      <c r="F144" s="463"/>
    </row>
    <row r="145" spans="3:6" ht="18.75">
      <c r="C145" s="76"/>
      <c r="D145" s="151"/>
      <c r="E145" s="75"/>
      <c r="F145" s="463"/>
    </row>
    <row r="146" spans="3:6" ht="18.75">
      <c r="C146" s="76"/>
      <c r="D146" s="151"/>
      <c r="E146" s="75"/>
      <c r="F146" s="463"/>
    </row>
    <row r="147" spans="3:6" ht="18.75">
      <c r="C147" s="76"/>
      <c r="D147" s="151"/>
      <c r="E147" s="75"/>
      <c r="F147" s="463"/>
    </row>
    <row r="148" spans="3:6" ht="18.75">
      <c r="C148" s="76"/>
      <c r="D148" s="151"/>
      <c r="E148" s="75"/>
      <c r="F148" s="463"/>
    </row>
    <row r="149" spans="3:6" ht="18.75">
      <c r="C149" s="76"/>
      <c r="D149" s="151"/>
      <c r="E149" s="75"/>
      <c r="F149" s="463"/>
    </row>
    <row r="150" spans="3:6" ht="18.75">
      <c r="C150" s="76"/>
      <c r="D150" s="151"/>
      <c r="E150" s="75"/>
      <c r="F150" s="463"/>
    </row>
    <row r="151" spans="3:6" ht="18.75">
      <c r="C151" s="76"/>
      <c r="D151" s="151"/>
      <c r="E151" s="75"/>
      <c r="F151" s="463"/>
    </row>
    <row r="152" spans="3:6" ht="18.75">
      <c r="C152" s="76"/>
      <c r="D152" s="151"/>
      <c r="E152" s="75"/>
      <c r="F152" s="463"/>
    </row>
    <row r="153" spans="3:6" ht="18.75">
      <c r="C153" s="76"/>
      <c r="D153" s="151"/>
      <c r="E153" s="75"/>
      <c r="F153" s="463"/>
    </row>
    <row r="154" spans="3:6" ht="18.75">
      <c r="C154" s="76"/>
      <c r="D154" s="151"/>
      <c r="E154" s="75"/>
      <c r="F154" s="463"/>
    </row>
    <row r="155" spans="3:6" ht="18.75">
      <c r="C155" s="76"/>
      <c r="D155" s="151"/>
      <c r="E155" s="75"/>
      <c r="F155" s="463"/>
    </row>
    <row r="156" spans="3:6" ht="18.75">
      <c r="C156" s="76"/>
      <c r="D156" s="151"/>
      <c r="E156" s="75"/>
      <c r="F156" s="463"/>
    </row>
    <row r="157" spans="3:6" ht="18.75">
      <c r="C157" s="76"/>
      <c r="D157" s="151"/>
      <c r="E157" s="75"/>
      <c r="F157" s="463"/>
    </row>
    <row r="158" spans="3:6" ht="18.75">
      <c r="C158" s="76"/>
      <c r="D158" s="151"/>
      <c r="E158" s="75"/>
      <c r="F158" s="463"/>
    </row>
    <row r="159" spans="3:6" ht="18.75">
      <c r="C159" s="76"/>
      <c r="D159" s="151"/>
      <c r="E159" s="75"/>
      <c r="F159" s="463"/>
    </row>
    <row r="160" spans="3:6" ht="18.75">
      <c r="C160" s="76"/>
      <c r="D160" s="151"/>
      <c r="E160" s="75"/>
      <c r="F160" s="463"/>
    </row>
    <row r="161" spans="3:6" ht="18.75">
      <c r="C161" s="76"/>
      <c r="D161" s="151"/>
      <c r="E161" s="75"/>
      <c r="F161" s="463"/>
    </row>
    <row r="162" spans="3:6" ht="18.75">
      <c r="C162" s="76"/>
      <c r="D162" s="151"/>
      <c r="E162" s="75"/>
      <c r="F162" s="463"/>
    </row>
    <row r="163" spans="3:6" ht="18.75">
      <c r="C163" s="76"/>
      <c r="D163" s="151"/>
      <c r="E163" s="75"/>
      <c r="F163" s="463"/>
    </row>
    <row r="164" spans="3:6" ht="18.75">
      <c r="C164" s="76"/>
      <c r="D164" s="151"/>
      <c r="E164" s="75"/>
      <c r="F164" s="463"/>
    </row>
    <row r="165" spans="3:6" ht="18.75">
      <c r="C165" s="76"/>
      <c r="D165" s="151"/>
      <c r="E165" s="75"/>
      <c r="F165" s="463"/>
    </row>
    <row r="166" spans="3:6" ht="18.75">
      <c r="C166" s="76"/>
      <c r="D166" s="151"/>
      <c r="E166" s="75"/>
      <c r="F166" s="463"/>
    </row>
    <row r="167" spans="3:6" ht="18.75">
      <c r="C167" s="76"/>
      <c r="D167" s="151"/>
      <c r="E167" s="75"/>
      <c r="F167" s="463"/>
    </row>
    <row r="168" spans="3:6" ht="18.75">
      <c r="C168" s="76"/>
      <c r="D168" s="151"/>
      <c r="E168" s="75"/>
      <c r="F168" s="463"/>
    </row>
    <row r="169" spans="3:6" ht="18.75">
      <c r="C169" s="76"/>
      <c r="D169" s="151"/>
      <c r="E169" s="75"/>
      <c r="F169" s="463"/>
    </row>
    <row r="170" spans="3:6" ht="18.75">
      <c r="C170" s="76"/>
      <c r="D170" s="151"/>
      <c r="E170" s="75"/>
      <c r="F170" s="463"/>
    </row>
    <row r="171" spans="3:6" ht="18.75">
      <c r="C171" s="76"/>
      <c r="D171" s="151"/>
      <c r="E171" s="75"/>
      <c r="F171" s="463"/>
    </row>
    <row r="172" spans="3:6" ht="18.75">
      <c r="C172" s="76"/>
      <c r="D172" s="151"/>
      <c r="E172" s="75"/>
      <c r="F172" s="463"/>
    </row>
    <row r="173" spans="3:6" ht="18.75">
      <c r="C173" s="76"/>
      <c r="D173" s="151"/>
      <c r="E173" s="75"/>
      <c r="F173" s="463"/>
    </row>
    <row r="174" spans="3:6" ht="18.75">
      <c r="C174" s="76"/>
      <c r="D174" s="151"/>
      <c r="E174" s="75"/>
      <c r="F174" s="463"/>
    </row>
    <row r="175" spans="3:6" ht="18.75">
      <c r="C175" s="76"/>
      <c r="D175" s="151"/>
      <c r="E175" s="75"/>
      <c r="F175" s="463"/>
    </row>
    <row r="176" spans="3:6" ht="18.75">
      <c r="C176" s="76"/>
      <c r="D176" s="151"/>
      <c r="E176" s="75"/>
      <c r="F176" s="463"/>
    </row>
    <row r="177" spans="3:6" ht="18.75">
      <c r="C177" s="76"/>
      <c r="D177" s="151"/>
      <c r="E177" s="75"/>
      <c r="F177" s="463"/>
    </row>
    <row r="178" spans="3:6" ht="18.75">
      <c r="C178" s="76"/>
      <c r="D178" s="151"/>
      <c r="E178" s="75"/>
      <c r="F178" s="463"/>
    </row>
    <row r="179" spans="3:6" ht="18.75">
      <c r="C179" s="76"/>
      <c r="D179" s="151"/>
      <c r="E179" s="75"/>
      <c r="F179" s="463"/>
    </row>
    <row r="180" spans="3:6" ht="18.75">
      <c r="C180" s="76"/>
      <c r="D180" s="151"/>
      <c r="E180" s="75"/>
      <c r="F180" s="463"/>
    </row>
    <row r="181" spans="3:6" ht="18.75">
      <c r="C181" s="76"/>
      <c r="D181" s="151"/>
      <c r="E181" s="75"/>
      <c r="F181" s="463"/>
    </row>
    <row r="182" spans="3:6" ht="18.75">
      <c r="C182" s="76"/>
      <c r="D182" s="151"/>
      <c r="E182" s="75"/>
      <c r="F182" s="463"/>
    </row>
    <row r="183" spans="3:6" ht="18.75">
      <c r="C183" s="76"/>
      <c r="D183" s="151"/>
      <c r="E183" s="75"/>
      <c r="F183" s="463"/>
    </row>
    <row r="184" spans="3:6" ht="18.75">
      <c r="C184" s="76"/>
      <c r="D184" s="151"/>
      <c r="E184" s="75"/>
      <c r="F184" s="463"/>
    </row>
    <row r="185" spans="3:6" ht="18.75">
      <c r="C185" s="76"/>
      <c r="D185" s="151"/>
      <c r="E185" s="75"/>
      <c r="F185" s="463"/>
    </row>
    <row r="186" spans="3:6" ht="18.75">
      <c r="C186" s="76"/>
      <c r="D186" s="151"/>
      <c r="E186" s="75"/>
      <c r="F186" s="463"/>
    </row>
    <row r="187" spans="3:6" ht="18.75">
      <c r="C187" s="76"/>
      <c r="D187" s="151"/>
      <c r="E187" s="75"/>
      <c r="F187" s="463"/>
    </row>
    <row r="188" spans="3:6" ht="18.75">
      <c r="C188" s="76"/>
      <c r="D188" s="151"/>
      <c r="E188" s="75"/>
      <c r="F188" s="463"/>
    </row>
    <row r="189" spans="3:6" ht="18.75">
      <c r="C189" s="76"/>
      <c r="D189" s="151"/>
      <c r="E189" s="75"/>
      <c r="F189" s="463"/>
    </row>
    <row r="190" spans="3:6" ht="18.75">
      <c r="C190" s="76"/>
      <c r="D190" s="151"/>
      <c r="E190" s="75"/>
      <c r="F190" s="463"/>
    </row>
    <row r="191" spans="3:6" ht="18.75">
      <c r="C191" s="76"/>
      <c r="D191" s="151"/>
      <c r="E191" s="75"/>
      <c r="F191" s="463"/>
    </row>
    <row r="192" spans="3:6" ht="18.75">
      <c r="C192" s="76"/>
      <c r="D192" s="151"/>
      <c r="E192" s="75"/>
      <c r="F192" s="463"/>
    </row>
    <row r="193" spans="3:6" ht="18.75">
      <c r="C193" s="76"/>
      <c r="D193" s="151"/>
      <c r="E193" s="75"/>
      <c r="F193" s="463"/>
    </row>
    <row r="194" spans="3:6" ht="18.75">
      <c r="C194" s="76"/>
      <c r="D194" s="151"/>
      <c r="E194" s="75"/>
      <c r="F194" s="463"/>
    </row>
    <row r="195" spans="3:6" ht="18.75">
      <c r="C195" s="76"/>
      <c r="D195" s="151"/>
      <c r="E195" s="75"/>
      <c r="F195" s="463"/>
    </row>
    <row r="196" spans="3:6" ht="18.75">
      <c r="C196" s="76"/>
      <c r="D196" s="151"/>
      <c r="E196" s="75"/>
      <c r="F196" s="463"/>
    </row>
    <row r="197" spans="3:6" ht="18.75">
      <c r="C197" s="76"/>
      <c r="D197" s="151"/>
      <c r="E197" s="75"/>
      <c r="F197" s="463"/>
    </row>
    <row r="198" spans="3:6" ht="18.75">
      <c r="C198" s="76"/>
      <c r="D198" s="151"/>
      <c r="E198" s="75"/>
      <c r="F198" s="463"/>
    </row>
    <row r="199" spans="3:6" ht="18.75">
      <c r="C199" s="76"/>
      <c r="D199" s="151"/>
      <c r="E199" s="75"/>
      <c r="F199" s="463"/>
    </row>
    <row r="200" spans="3:6" ht="18.75">
      <c r="C200" s="76"/>
      <c r="D200" s="151"/>
      <c r="E200" s="75"/>
      <c r="F200" s="463"/>
    </row>
    <row r="201" spans="3:6" ht="18.75">
      <c r="C201" s="76"/>
      <c r="D201" s="151"/>
      <c r="E201" s="75"/>
      <c r="F201" s="463"/>
    </row>
    <row r="202" spans="3:6" ht="18.75">
      <c r="C202" s="76"/>
      <c r="D202" s="151"/>
      <c r="E202" s="75"/>
      <c r="F202" s="463"/>
    </row>
    <row r="203" spans="3:6" ht="18.75">
      <c r="C203" s="76"/>
      <c r="D203" s="151"/>
      <c r="E203" s="75"/>
      <c r="F203" s="463"/>
    </row>
    <row r="204" spans="3:6" ht="18.75">
      <c r="C204" s="76"/>
      <c r="D204" s="151"/>
      <c r="E204" s="75"/>
      <c r="F204" s="463"/>
    </row>
    <row r="205" spans="3:6" ht="18.75">
      <c r="C205" s="76"/>
      <c r="D205" s="151"/>
      <c r="E205" s="75"/>
      <c r="F205" s="463"/>
    </row>
    <row r="206" spans="3:6" ht="18.75">
      <c r="C206" s="76"/>
      <c r="D206" s="151"/>
      <c r="E206" s="75"/>
      <c r="F206" s="463"/>
    </row>
    <row r="207" spans="3:6" ht="18.75">
      <c r="C207" s="76"/>
      <c r="D207" s="151"/>
      <c r="E207" s="75"/>
      <c r="F207" s="463"/>
    </row>
    <row r="208" spans="3:6" ht="18.75">
      <c r="C208" s="76"/>
      <c r="D208" s="151"/>
      <c r="E208" s="75"/>
      <c r="F208" s="463"/>
    </row>
    <row r="209" spans="3:6" ht="18.75">
      <c r="C209" s="76"/>
      <c r="D209" s="151"/>
      <c r="E209" s="75"/>
      <c r="F209" s="463"/>
    </row>
    <row r="210" spans="3:6" ht="18.75">
      <c r="C210" s="76"/>
      <c r="D210" s="151"/>
      <c r="E210" s="75"/>
      <c r="F210" s="463"/>
    </row>
    <row r="211" spans="3:6" ht="18.75">
      <c r="C211" s="76"/>
      <c r="D211" s="151"/>
      <c r="E211" s="75"/>
      <c r="F211" s="463"/>
    </row>
    <row r="212" spans="3:6" ht="18.75">
      <c r="C212" s="76"/>
      <c r="D212" s="151"/>
      <c r="E212" s="75"/>
      <c r="F212" s="463"/>
    </row>
    <row r="213" spans="3:6" ht="18.75">
      <c r="C213" s="76"/>
      <c r="D213" s="151"/>
      <c r="E213" s="75"/>
      <c r="F213" s="463"/>
    </row>
    <row r="214" spans="3:6" ht="18.75">
      <c r="C214" s="76"/>
      <c r="D214" s="151"/>
      <c r="E214" s="75"/>
      <c r="F214" s="463"/>
    </row>
    <row r="215" spans="3:6" ht="18.75">
      <c r="C215" s="76"/>
      <c r="D215" s="151"/>
      <c r="E215" s="75"/>
      <c r="F215" s="463"/>
    </row>
    <row r="216" spans="3:6" ht="18.75">
      <c r="C216" s="76"/>
      <c r="D216" s="151"/>
      <c r="E216" s="75"/>
      <c r="F216" s="463"/>
    </row>
    <row r="217" spans="3:6" ht="18.75">
      <c r="C217" s="76"/>
      <c r="D217" s="151"/>
      <c r="E217" s="75"/>
      <c r="F217" s="463"/>
    </row>
    <row r="218" spans="3:6" ht="18.75">
      <c r="C218" s="76"/>
      <c r="D218" s="151"/>
      <c r="E218" s="75"/>
      <c r="F218" s="463"/>
    </row>
    <row r="219" spans="3:6" ht="18.75">
      <c r="C219" s="76"/>
      <c r="D219" s="151"/>
      <c r="E219" s="75"/>
      <c r="F219" s="463"/>
    </row>
    <row r="220" spans="3:6" ht="18.75">
      <c r="C220" s="76"/>
      <c r="D220" s="151"/>
      <c r="E220" s="75"/>
      <c r="F220" s="463"/>
    </row>
    <row r="221" spans="3:6" ht="18.75">
      <c r="C221" s="76"/>
      <c r="D221" s="151"/>
      <c r="E221" s="75"/>
      <c r="F221" s="463"/>
    </row>
    <row r="222" spans="3:6" ht="18.75">
      <c r="C222" s="76"/>
      <c r="D222" s="151"/>
      <c r="E222" s="75"/>
      <c r="F222" s="463"/>
    </row>
    <row r="223" spans="3:6" ht="18.75">
      <c r="C223" s="76"/>
      <c r="D223" s="151"/>
      <c r="E223" s="75"/>
      <c r="F223" s="463"/>
    </row>
    <row r="224" spans="3:6" ht="18.75">
      <c r="C224" s="76"/>
      <c r="D224" s="151"/>
      <c r="E224" s="75"/>
      <c r="F224" s="463"/>
    </row>
    <row r="225" spans="3:6" ht="18.75">
      <c r="C225" s="76"/>
      <c r="D225" s="151"/>
      <c r="E225" s="75"/>
      <c r="F225" s="463"/>
    </row>
    <row r="226" spans="3:6" ht="18.75">
      <c r="C226" s="76"/>
      <c r="D226" s="151"/>
      <c r="E226" s="75"/>
      <c r="F226" s="463"/>
    </row>
    <row r="227" spans="3:6" ht="18.75">
      <c r="C227" s="76"/>
      <c r="D227" s="151"/>
      <c r="E227" s="75"/>
      <c r="F227" s="463"/>
    </row>
    <row r="228" spans="3:6" ht="18.75">
      <c r="C228" s="76"/>
      <c r="D228" s="151"/>
      <c r="E228" s="75"/>
      <c r="F228" s="463"/>
    </row>
    <row r="229" spans="3:6" ht="18.75">
      <c r="C229" s="76"/>
      <c r="D229" s="151"/>
      <c r="E229" s="75"/>
      <c r="F229" s="463"/>
    </row>
    <row r="230" spans="3:6" ht="18.75">
      <c r="C230" s="76"/>
      <c r="D230" s="151"/>
      <c r="E230" s="75"/>
      <c r="F230" s="463"/>
    </row>
    <row r="231" spans="3:6" ht="18.75">
      <c r="C231" s="76"/>
      <c r="D231" s="151"/>
      <c r="E231" s="75"/>
      <c r="F231" s="463"/>
    </row>
    <row r="232" spans="3:6" ht="18.75">
      <c r="C232" s="76"/>
      <c r="D232" s="151"/>
      <c r="E232" s="75"/>
      <c r="F232" s="463"/>
    </row>
    <row r="233" spans="3:6" ht="18.75">
      <c r="C233" s="76"/>
      <c r="D233" s="151"/>
      <c r="E233" s="75"/>
      <c r="F233" s="463"/>
    </row>
    <row r="234" spans="3:6" ht="18.75">
      <c r="C234" s="76"/>
      <c r="D234" s="151"/>
      <c r="E234" s="75"/>
      <c r="F234" s="463"/>
    </row>
    <row r="235" spans="3:6" ht="18.75">
      <c r="C235" s="76"/>
      <c r="D235" s="151"/>
      <c r="E235" s="75"/>
      <c r="F235" s="463"/>
    </row>
    <row r="236" spans="3:6" ht="18.75">
      <c r="C236" s="76"/>
      <c r="D236" s="151"/>
      <c r="E236" s="75"/>
      <c r="F236" s="463"/>
    </row>
    <row r="237" spans="3:6" ht="18.75">
      <c r="C237" s="76"/>
      <c r="D237" s="151"/>
      <c r="E237" s="75"/>
      <c r="F237" s="463"/>
    </row>
    <row r="238" spans="3:6" ht="18.75">
      <c r="C238" s="76"/>
      <c r="D238" s="151"/>
      <c r="E238" s="75"/>
      <c r="F238" s="463"/>
    </row>
    <row r="239" spans="3:6" ht="18.75">
      <c r="C239" s="76"/>
      <c r="D239" s="151"/>
      <c r="E239" s="75"/>
      <c r="F239" s="463"/>
    </row>
    <row r="240" spans="3:6" ht="18.75">
      <c r="C240" s="76"/>
      <c r="D240" s="151"/>
      <c r="E240" s="75"/>
      <c r="F240" s="463"/>
    </row>
    <row r="241" spans="3:6" ht="18.75">
      <c r="C241" s="76"/>
      <c r="D241" s="151"/>
      <c r="E241" s="75"/>
      <c r="F241" s="463"/>
    </row>
    <row r="242" spans="3:6" ht="18.75">
      <c r="C242" s="76"/>
      <c r="D242" s="151"/>
      <c r="E242" s="75"/>
      <c r="F242" s="463"/>
    </row>
    <row r="243" spans="3:6" ht="18.75">
      <c r="C243" s="76"/>
      <c r="D243" s="151"/>
      <c r="E243" s="75"/>
      <c r="F243" s="463"/>
    </row>
    <row r="244" spans="3:6" ht="18.75">
      <c r="C244" s="76"/>
      <c r="D244" s="151"/>
      <c r="E244" s="75"/>
      <c r="F244" s="463"/>
    </row>
    <row r="245" spans="3:6" ht="18.75">
      <c r="C245" s="76"/>
      <c r="D245" s="151"/>
      <c r="E245" s="75"/>
      <c r="F245" s="463"/>
    </row>
    <row r="246" spans="3:6" ht="18.75">
      <c r="C246" s="76"/>
      <c r="D246" s="151"/>
      <c r="E246" s="75"/>
      <c r="F246" s="463"/>
    </row>
    <row r="247" spans="3:6" ht="18.75">
      <c r="C247" s="76"/>
      <c r="D247" s="151"/>
      <c r="E247" s="75"/>
      <c r="F247" s="463"/>
    </row>
    <row r="248" spans="3:6" ht="18.75">
      <c r="C248" s="76"/>
      <c r="D248" s="151"/>
      <c r="E248" s="75"/>
      <c r="F248" s="463"/>
    </row>
    <row r="249" spans="3:6" ht="18.75">
      <c r="C249" s="76"/>
      <c r="D249" s="151"/>
      <c r="E249" s="75"/>
      <c r="F249" s="463"/>
    </row>
    <row r="250" spans="3:6" ht="18.75">
      <c r="C250" s="76"/>
      <c r="D250" s="151"/>
      <c r="E250" s="75"/>
      <c r="F250" s="463"/>
    </row>
    <row r="251" spans="3:6" ht="18.75">
      <c r="C251" s="76"/>
      <c r="D251" s="151"/>
      <c r="E251" s="75"/>
      <c r="F251" s="463"/>
    </row>
    <row r="252" spans="3:6" ht="18.75">
      <c r="C252" s="76"/>
      <c r="D252" s="151"/>
      <c r="E252" s="75"/>
      <c r="F252" s="463"/>
    </row>
    <row r="253" spans="3:6" ht="18.75">
      <c r="C253" s="76"/>
      <c r="D253" s="151"/>
      <c r="E253" s="75"/>
      <c r="F253" s="463"/>
    </row>
    <row r="254" spans="3:6" ht="18.75">
      <c r="C254" s="76"/>
      <c r="D254" s="151"/>
      <c r="E254" s="75"/>
      <c r="F254" s="463"/>
    </row>
    <row r="255" spans="3:6" ht="18.75">
      <c r="C255" s="76"/>
      <c r="D255" s="151"/>
      <c r="E255" s="75"/>
      <c r="F255" s="463"/>
    </row>
    <row r="256" spans="3:6" ht="18.75">
      <c r="C256" s="76"/>
      <c r="D256" s="151"/>
      <c r="E256" s="75"/>
      <c r="F256" s="463"/>
    </row>
    <row r="257" spans="3:6" ht="18.75">
      <c r="C257" s="76"/>
      <c r="D257" s="151"/>
      <c r="E257" s="75"/>
      <c r="F257" s="463"/>
    </row>
    <row r="258" spans="3:6" ht="18.75">
      <c r="C258" s="76"/>
      <c r="D258" s="151"/>
      <c r="E258" s="75"/>
      <c r="F258" s="463"/>
    </row>
    <row r="259" spans="3:6" ht="18.75">
      <c r="C259" s="76"/>
      <c r="D259" s="151"/>
      <c r="E259" s="75"/>
      <c r="F259" s="463"/>
    </row>
    <row r="260" spans="3:6" ht="18.75">
      <c r="C260" s="76"/>
      <c r="D260" s="151"/>
      <c r="E260" s="75"/>
      <c r="F260" s="463"/>
    </row>
    <row r="261" spans="3:6" ht="18.75">
      <c r="C261" s="76"/>
      <c r="D261" s="151"/>
      <c r="E261" s="75"/>
      <c r="F261" s="463"/>
    </row>
    <row r="262" spans="3:6" ht="18.75">
      <c r="C262" s="76"/>
      <c r="D262" s="151"/>
      <c r="E262" s="75"/>
      <c r="F262" s="463"/>
    </row>
    <row r="263" spans="3:6" ht="18.75">
      <c r="C263" s="76"/>
      <c r="D263" s="151"/>
      <c r="E263" s="75"/>
      <c r="F263" s="463"/>
    </row>
    <row r="264" spans="3:6" ht="18.75">
      <c r="C264" s="76"/>
      <c r="D264" s="151"/>
      <c r="E264" s="75"/>
      <c r="F264" s="463"/>
    </row>
    <row r="265" spans="3:6" ht="18.75">
      <c r="C265" s="76"/>
      <c r="D265" s="151"/>
      <c r="E265" s="75"/>
      <c r="F265" s="463"/>
    </row>
    <row r="266" spans="3:6" ht="18.75">
      <c r="C266" s="76"/>
      <c r="D266" s="151"/>
      <c r="E266" s="75"/>
      <c r="F266" s="463"/>
    </row>
    <row r="267" spans="3:6" ht="18.75">
      <c r="C267" s="76"/>
      <c r="D267" s="151"/>
      <c r="E267" s="75"/>
      <c r="F267" s="463"/>
    </row>
    <row r="268" spans="3:6" ht="18.75">
      <c r="C268" s="76"/>
      <c r="D268" s="151"/>
      <c r="E268" s="75"/>
      <c r="F268" s="463"/>
    </row>
    <row r="269" spans="3:6" ht="18.75">
      <c r="C269" s="76"/>
      <c r="D269" s="151"/>
      <c r="E269" s="75"/>
      <c r="F269" s="463"/>
    </row>
    <row r="270" spans="3:6" ht="18.75">
      <c r="C270" s="76"/>
      <c r="D270" s="151"/>
      <c r="E270" s="75"/>
      <c r="F270" s="463"/>
    </row>
    <row r="271" spans="3:6" ht="18.75">
      <c r="C271" s="76"/>
      <c r="D271" s="151"/>
      <c r="E271" s="75"/>
      <c r="F271" s="463"/>
    </row>
    <row r="272" spans="3:6" ht="18.75">
      <c r="C272" s="76"/>
      <c r="D272" s="151"/>
      <c r="E272" s="75"/>
      <c r="F272" s="463"/>
    </row>
    <row r="273" spans="3:6" ht="18.75">
      <c r="C273" s="76"/>
      <c r="D273" s="151"/>
      <c r="E273" s="75"/>
      <c r="F273" s="463"/>
    </row>
    <row r="274" spans="3:6" ht="18.75">
      <c r="C274" s="76"/>
      <c r="D274" s="151"/>
      <c r="E274" s="75"/>
      <c r="F274" s="463"/>
    </row>
    <row r="275" spans="3:6" ht="18.75">
      <c r="C275" s="76"/>
      <c r="D275" s="151"/>
      <c r="E275" s="75"/>
      <c r="F275" s="463"/>
    </row>
    <row r="276" spans="3:6" ht="18.75">
      <c r="C276" s="76"/>
      <c r="D276" s="151"/>
      <c r="E276" s="75"/>
      <c r="F276" s="463"/>
    </row>
    <row r="277" spans="3:6" ht="18.75">
      <c r="C277" s="76"/>
      <c r="D277" s="151"/>
      <c r="E277" s="75"/>
      <c r="F277" s="463"/>
    </row>
    <row r="278" spans="3:6" ht="18.75">
      <c r="C278" s="76"/>
      <c r="D278" s="151"/>
      <c r="E278" s="75"/>
      <c r="F278" s="463"/>
    </row>
    <row r="279" spans="3:6" ht="18.75">
      <c r="C279" s="76"/>
      <c r="D279" s="151"/>
      <c r="E279" s="75"/>
      <c r="F279" s="463"/>
    </row>
    <row r="280" spans="3:6" ht="18.75">
      <c r="C280" s="76"/>
      <c r="D280" s="151"/>
      <c r="E280" s="75"/>
      <c r="F280" s="463"/>
    </row>
    <row r="281" spans="3:6" ht="18.75">
      <c r="C281" s="76"/>
      <c r="D281" s="151"/>
      <c r="E281" s="75"/>
      <c r="F281" s="463"/>
    </row>
    <row r="282" spans="3:6" ht="18.75">
      <c r="C282" s="76"/>
      <c r="D282" s="151"/>
      <c r="E282" s="75"/>
      <c r="F282" s="463"/>
    </row>
    <row r="283" spans="3:6" ht="18.75">
      <c r="C283" s="76"/>
      <c r="D283" s="151"/>
      <c r="E283" s="75"/>
      <c r="F283" s="463"/>
    </row>
    <row r="284" spans="3:6" ht="18.75">
      <c r="C284" s="76"/>
      <c r="D284" s="151"/>
      <c r="E284" s="75"/>
      <c r="F284" s="463"/>
    </row>
    <row r="285" spans="3:6" ht="18.75">
      <c r="C285" s="76"/>
      <c r="D285" s="151"/>
      <c r="E285" s="75"/>
      <c r="F285" s="463"/>
    </row>
    <row r="286" spans="3:6" ht="18.75">
      <c r="C286" s="76"/>
      <c r="D286" s="151"/>
      <c r="E286" s="75"/>
      <c r="F286" s="463"/>
    </row>
    <row r="287" spans="3:6" ht="18.75">
      <c r="C287" s="76"/>
      <c r="D287" s="151"/>
      <c r="E287" s="75"/>
      <c r="F287" s="463"/>
    </row>
    <row r="288" spans="3:6" ht="18.75">
      <c r="C288" s="76"/>
      <c r="D288" s="151"/>
      <c r="E288" s="75"/>
      <c r="F288" s="463"/>
    </row>
    <row r="289" spans="3:6" ht="18.75">
      <c r="C289" s="76"/>
      <c r="D289" s="151"/>
      <c r="E289" s="75"/>
      <c r="F289" s="463"/>
    </row>
    <row r="290" spans="3:6" ht="18.75">
      <c r="C290" s="76"/>
      <c r="D290" s="151"/>
      <c r="E290" s="75"/>
      <c r="F290" s="463"/>
    </row>
    <row r="291" spans="3:6" ht="18.75">
      <c r="C291" s="76"/>
      <c r="D291" s="151"/>
      <c r="E291" s="75"/>
      <c r="F291" s="463"/>
    </row>
    <row r="292" spans="3:6" ht="18.75">
      <c r="C292" s="76"/>
      <c r="D292" s="151"/>
      <c r="E292" s="75"/>
      <c r="F292" s="463"/>
    </row>
    <row r="293" spans="3:6" ht="18.75">
      <c r="C293" s="76"/>
      <c r="D293" s="151"/>
      <c r="E293" s="75"/>
      <c r="F293" s="463"/>
    </row>
    <row r="294" spans="3:6" ht="18.75">
      <c r="C294" s="76"/>
      <c r="D294" s="151"/>
      <c r="E294" s="75"/>
      <c r="F294" s="463"/>
    </row>
    <row r="295" spans="3:6" ht="18.75">
      <c r="C295" s="76"/>
      <c r="D295" s="151"/>
      <c r="E295" s="75"/>
      <c r="F295" s="463"/>
    </row>
    <row r="296" spans="3:6" ht="18.75">
      <c r="C296" s="76"/>
      <c r="D296" s="151"/>
      <c r="E296" s="75"/>
      <c r="F296" s="463"/>
    </row>
    <row r="297" spans="3:6" ht="18.75">
      <c r="C297" s="76"/>
      <c r="D297" s="151"/>
      <c r="E297" s="75"/>
      <c r="F297" s="463"/>
    </row>
    <row r="298" spans="3:6" ht="18.75">
      <c r="C298" s="76"/>
      <c r="D298" s="151"/>
      <c r="E298" s="75"/>
      <c r="F298" s="463"/>
    </row>
    <row r="299" spans="3:6" ht="18.75">
      <c r="C299" s="76"/>
      <c r="D299" s="151"/>
      <c r="E299" s="75"/>
      <c r="F299" s="463"/>
    </row>
    <row r="300" spans="3:6" ht="18.75">
      <c r="C300" s="76"/>
      <c r="D300" s="151"/>
      <c r="E300" s="75"/>
      <c r="F300" s="463"/>
    </row>
    <row r="301" spans="3:6" ht="18.75">
      <c r="C301" s="76"/>
      <c r="D301" s="151"/>
      <c r="E301" s="75"/>
      <c r="F301" s="463"/>
    </row>
    <row r="302" spans="3:6" ht="18.75">
      <c r="C302" s="76"/>
      <c r="D302" s="151"/>
      <c r="E302" s="75"/>
      <c r="F302" s="463"/>
    </row>
    <row r="303" spans="3:6" ht="18.75">
      <c r="C303" s="76"/>
      <c r="D303" s="151"/>
      <c r="E303" s="75"/>
      <c r="F303" s="463"/>
    </row>
    <row r="304" spans="3:6" ht="18.75">
      <c r="C304" s="76"/>
      <c r="D304" s="151"/>
      <c r="E304" s="75"/>
      <c r="F304" s="463"/>
    </row>
    <row r="305" spans="3:6" ht="18.75">
      <c r="C305" s="76"/>
      <c r="D305" s="151"/>
      <c r="E305" s="75"/>
      <c r="F305" s="463"/>
    </row>
    <row r="306" spans="3:6" ht="18.75">
      <c r="C306" s="76"/>
      <c r="D306" s="151"/>
      <c r="E306" s="75"/>
      <c r="F306" s="463"/>
    </row>
    <row r="307" spans="3:6" ht="18.75">
      <c r="C307" s="76"/>
      <c r="D307" s="151"/>
      <c r="E307" s="75"/>
      <c r="F307" s="463"/>
    </row>
    <row r="308" spans="3:6" ht="18.75">
      <c r="C308" s="76"/>
      <c r="D308" s="151"/>
      <c r="E308" s="75"/>
      <c r="F308" s="463"/>
    </row>
    <row r="309" spans="3:6" ht="18.75">
      <c r="C309" s="76"/>
      <c r="D309" s="151"/>
      <c r="E309" s="75"/>
      <c r="F309" s="463"/>
    </row>
    <row r="310" spans="3:6" ht="18.75">
      <c r="C310" s="76"/>
      <c r="D310" s="151"/>
      <c r="E310" s="75"/>
      <c r="F310" s="463"/>
    </row>
    <row r="311" spans="3:6" ht="18.75">
      <c r="C311" s="76"/>
      <c r="D311" s="151"/>
      <c r="E311" s="75"/>
      <c r="F311" s="463"/>
    </row>
    <row r="312" spans="3:6" ht="18.75">
      <c r="C312" s="76"/>
      <c r="D312" s="151"/>
      <c r="E312" s="75"/>
      <c r="F312" s="463"/>
    </row>
    <row r="313" spans="3:6" ht="18.75">
      <c r="C313" s="76"/>
      <c r="D313" s="151"/>
      <c r="E313" s="75"/>
      <c r="F313" s="463"/>
    </row>
    <row r="314" spans="3:6" ht="18.75">
      <c r="C314" s="76"/>
      <c r="D314" s="151"/>
      <c r="E314" s="75"/>
      <c r="F314" s="463"/>
    </row>
    <row r="315" spans="3:6" ht="18.75">
      <c r="C315" s="76"/>
      <c r="D315" s="151"/>
      <c r="E315" s="75"/>
      <c r="F315" s="463"/>
    </row>
    <row r="316" spans="3:6" ht="18.75">
      <c r="C316" s="76"/>
      <c r="D316" s="151"/>
      <c r="E316" s="75"/>
      <c r="F316" s="463"/>
    </row>
    <row r="317" spans="3:6" ht="18.75">
      <c r="C317" s="76"/>
      <c r="D317" s="151"/>
      <c r="E317" s="75"/>
      <c r="F317" s="463"/>
    </row>
    <row r="318" spans="3:6" ht="18.75">
      <c r="C318" s="76"/>
      <c r="D318" s="151"/>
      <c r="E318" s="75"/>
      <c r="F318" s="463"/>
    </row>
    <row r="319" spans="3:6" ht="18.75">
      <c r="C319" s="76"/>
      <c r="D319" s="151"/>
      <c r="E319" s="75"/>
      <c r="F319" s="463"/>
    </row>
    <row r="320" spans="3:6" ht="18.75">
      <c r="C320" s="76"/>
      <c r="D320" s="151"/>
      <c r="E320" s="75"/>
      <c r="F320" s="463"/>
    </row>
    <row r="321" spans="3:6" ht="18.75">
      <c r="C321" s="76"/>
      <c r="D321" s="151"/>
      <c r="E321" s="75"/>
      <c r="F321" s="463"/>
    </row>
    <row r="322" spans="3:6" ht="18.75">
      <c r="C322" s="76"/>
      <c r="D322" s="151"/>
      <c r="E322" s="75"/>
      <c r="F322" s="463"/>
    </row>
    <row r="323" spans="3:6" ht="18.75">
      <c r="C323" s="76"/>
      <c r="D323" s="151"/>
      <c r="E323" s="75"/>
      <c r="F323" s="463"/>
    </row>
    <row r="324" spans="3:6" ht="18.75">
      <c r="C324" s="76"/>
      <c r="D324" s="151"/>
      <c r="E324" s="75"/>
      <c r="F324" s="463"/>
    </row>
    <row r="325" spans="3:6" ht="18.75">
      <c r="C325" s="76"/>
      <c r="D325" s="151"/>
      <c r="E325" s="75"/>
      <c r="F325" s="463"/>
    </row>
    <row r="326" spans="3:6" ht="18.75">
      <c r="C326" s="76"/>
      <c r="D326" s="151"/>
      <c r="E326" s="75"/>
      <c r="F326" s="463"/>
    </row>
    <row r="327" spans="3:6" ht="18.75">
      <c r="C327" s="76"/>
      <c r="D327" s="151"/>
      <c r="E327" s="75"/>
      <c r="F327" s="463"/>
    </row>
    <row r="328" spans="3:6" ht="18.75">
      <c r="C328" s="76"/>
      <c r="D328" s="151"/>
      <c r="E328" s="75"/>
      <c r="F328" s="463"/>
    </row>
    <row r="329" spans="3:6" ht="18.75">
      <c r="C329" s="76"/>
      <c r="D329" s="151"/>
      <c r="E329" s="75"/>
      <c r="F329" s="463"/>
    </row>
    <row r="330" spans="3:6" ht="18.75">
      <c r="C330" s="76"/>
      <c r="D330" s="151"/>
      <c r="E330" s="75"/>
      <c r="F330" s="463"/>
    </row>
    <row r="331" spans="3:6" ht="18.75">
      <c r="C331" s="76"/>
      <c r="D331" s="151"/>
      <c r="E331" s="75"/>
      <c r="F331" s="463"/>
    </row>
    <row r="332" spans="3:6" ht="18.75">
      <c r="C332" s="76"/>
      <c r="D332" s="151"/>
      <c r="E332" s="75"/>
      <c r="F332" s="463"/>
    </row>
    <row r="333" spans="3:6" ht="18.75">
      <c r="C333" s="76"/>
      <c r="D333" s="151"/>
      <c r="E333" s="75"/>
      <c r="F333" s="463"/>
    </row>
    <row r="334" spans="3:6" ht="18.75">
      <c r="C334" s="76"/>
      <c r="D334" s="151"/>
      <c r="E334" s="75"/>
      <c r="F334" s="463"/>
    </row>
    <row r="335" spans="3:6" ht="18.75">
      <c r="C335" s="76"/>
      <c r="D335" s="151"/>
      <c r="E335" s="75"/>
      <c r="F335" s="463"/>
    </row>
    <row r="336" spans="3:6" ht="18.75">
      <c r="C336" s="76"/>
      <c r="D336" s="151"/>
      <c r="E336" s="75"/>
      <c r="F336" s="463"/>
    </row>
    <row r="337" spans="3:6" ht="18.75">
      <c r="C337" s="76"/>
      <c r="D337" s="151"/>
      <c r="E337" s="75"/>
      <c r="F337" s="463"/>
    </row>
    <row r="338" spans="3:6" ht="18.75">
      <c r="C338" s="76"/>
      <c r="D338" s="151"/>
      <c r="E338" s="75"/>
      <c r="F338" s="463"/>
    </row>
    <row r="339" spans="3:6" ht="18.75">
      <c r="C339" s="76"/>
      <c r="D339" s="151"/>
      <c r="E339" s="75"/>
      <c r="F339" s="463"/>
    </row>
    <row r="340" spans="3:6" ht="18.75">
      <c r="C340" s="76"/>
      <c r="D340" s="151"/>
      <c r="E340" s="75"/>
      <c r="F340" s="463"/>
    </row>
    <row r="341" spans="3:6" ht="18.75">
      <c r="C341" s="76"/>
      <c r="D341" s="151"/>
      <c r="E341" s="75"/>
      <c r="F341" s="463"/>
    </row>
    <row r="342" spans="3:6" ht="18.75">
      <c r="C342" s="76"/>
      <c r="D342" s="151"/>
      <c r="E342" s="75"/>
      <c r="F342" s="463"/>
    </row>
    <row r="343" spans="3:6" ht="18.75">
      <c r="C343" s="76"/>
      <c r="D343" s="151"/>
      <c r="E343" s="75"/>
      <c r="F343" s="463"/>
    </row>
    <row r="344" spans="3:6" ht="18.75">
      <c r="C344" s="76"/>
      <c r="D344" s="151"/>
      <c r="E344" s="75"/>
      <c r="F344" s="463"/>
    </row>
    <row r="345" spans="3:6" ht="18.75">
      <c r="C345" s="76"/>
      <c r="D345" s="151"/>
      <c r="E345" s="75"/>
      <c r="F345" s="463"/>
    </row>
    <row r="346" spans="3:6" ht="18.75">
      <c r="C346" s="76"/>
      <c r="D346" s="151"/>
      <c r="E346" s="75"/>
      <c r="F346" s="463"/>
    </row>
    <row r="347" spans="3:6" ht="18.75">
      <c r="C347" s="76"/>
      <c r="D347" s="151"/>
      <c r="E347" s="75"/>
      <c r="F347" s="463"/>
    </row>
    <row r="348" spans="3:6" ht="18.75">
      <c r="C348" s="76"/>
      <c r="D348" s="151"/>
      <c r="E348" s="75"/>
      <c r="F348" s="463"/>
    </row>
    <row r="349" spans="3:6" ht="18.75">
      <c r="C349" s="76"/>
      <c r="D349" s="151"/>
      <c r="E349" s="75"/>
      <c r="F349" s="463"/>
    </row>
    <row r="350" spans="3:6" ht="18.75">
      <c r="C350" s="76"/>
      <c r="D350" s="151"/>
      <c r="E350" s="75"/>
      <c r="F350" s="463"/>
    </row>
    <row r="351" spans="3:6" ht="18.75">
      <c r="C351" s="76"/>
      <c r="D351" s="151"/>
      <c r="E351" s="75"/>
      <c r="F351" s="463"/>
    </row>
    <row r="352" spans="3:6" ht="18.75">
      <c r="C352" s="76"/>
      <c r="D352" s="151"/>
      <c r="E352" s="75"/>
      <c r="F352" s="463"/>
    </row>
    <row r="353" spans="3:6" ht="18.75">
      <c r="C353" s="76"/>
      <c r="D353" s="151"/>
      <c r="E353" s="75"/>
      <c r="F353" s="463"/>
    </row>
    <row r="354" spans="3:6" ht="18.75">
      <c r="C354" s="76"/>
      <c r="D354" s="151"/>
      <c r="E354" s="75"/>
      <c r="F354" s="463"/>
    </row>
    <row r="355" spans="3:6" ht="18.75">
      <c r="C355" s="76"/>
      <c r="D355" s="151"/>
      <c r="E355" s="75"/>
      <c r="F355" s="463"/>
    </row>
    <row r="356" spans="3:6" ht="18.75">
      <c r="C356" s="76"/>
      <c r="D356" s="151"/>
      <c r="E356" s="75"/>
      <c r="F356" s="463"/>
    </row>
    <row r="357" spans="3:6" ht="18.75">
      <c r="C357" s="76"/>
      <c r="D357" s="151"/>
      <c r="E357" s="75"/>
      <c r="F357" s="463"/>
    </row>
    <row r="358" spans="3:6" ht="18.75">
      <c r="C358" s="76"/>
      <c r="D358" s="151"/>
      <c r="E358" s="75"/>
      <c r="F358" s="463"/>
    </row>
    <row r="359" spans="3:6" ht="18.75">
      <c r="C359" s="76"/>
      <c r="D359" s="151"/>
      <c r="E359" s="75"/>
      <c r="F359" s="463"/>
    </row>
    <row r="360" spans="3:6" ht="18.75">
      <c r="C360" s="76"/>
      <c r="D360" s="151"/>
      <c r="E360" s="75"/>
      <c r="F360" s="463"/>
    </row>
    <row r="361" spans="3:6" ht="18.75">
      <c r="C361" s="76"/>
      <c r="D361" s="151"/>
      <c r="E361" s="75"/>
      <c r="F361" s="463"/>
    </row>
    <row r="362" spans="3:6" ht="18.75">
      <c r="C362" s="76"/>
      <c r="D362" s="151"/>
      <c r="E362" s="75"/>
      <c r="F362" s="463"/>
    </row>
    <row r="363" spans="3:6" ht="18.75">
      <c r="C363" s="76"/>
      <c r="D363" s="151"/>
      <c r="E363" s="75"/>
      <c r="F363" s="463"/>
    </row>
    <row r="364" spans="3:6" ht="18.75">
      <c r="C364" s="76"/>
      <c r="D364" s="151"/>
      <c r="E364" s="75"/>
      <c r="F364" s="463"/>
    </row>
    <row r="365" spans="3:6" ht="18.75">
      <c r="C365" s="76"/>
      <c r="D365" s="151"/>
      <c r="E365" s="75"/>
      <c r="F365" s="463"/>
    </row>
    <row r="366" spans="3:6" ht="18.75">
      <c r="C366" s="76"/>
      <c r="D366" s="151"/>
      <c r="E366" s="75"/>
      <c r="F366" s="463"/>
    </row>
    <row r="367" spans="3:6" ht="18.75">
      <c r="C367" s="76"/>
      <c r="D367" s="151"/>
      <c r="E367" s="75"/>
      <c r="F367" s="463"/>
    </row>
    <row r="368" spans="3:6" ht="18.75">
      <c r="C368" s="76"/>
      <c r="D368" s="151"/>
      <c r="E368" s="75"/>
      <c r="F368" s="463"/>
    </row>
    <row r="369" spans="3:6" ht="18.75">
      <c r="C369" s="76"/>
      <c r="D369" s="151"/>
      <c r="E369" s="75"/>
      <c r="F369" s="463"/>
    </row>
    <row r="370" spans="3:6" ht="18.75">
      <c r="C370" s="76"/>
      <c r="D370" s="151"/>
      <c r="E370" s="75"/>
      <c r="F370" s="463"/>
    </row>
    <row r="371" spans="3:6" ht="18.75">
      <c r="C371" s="76"/>
      <c r="D371" s="151"/>
      <c r="E371" s="75"/>
      <c r="F371" s="463"/>
    </row>
    <row r="372" spans="3:6" ht="18.75">
      <c r="C372" s="76"/>
      <c r="D372" s="151"/>
      <c r="E372" s="75"/>
      <c r="F372" s="463"/>
    </row>
    <row r="373" spans="3:6" ht="18.75">
      <c r="C373" s="76"/>
      <c r="D373" s="151"/>
      <c r="E373" s="75"/>
      <c r="F373" s="463"/>
    </row>
    <row r="374" spans="3:6" ht="18.75">
      <c r="C374" s="76"/>
      <c r="D374" s="151"/>
      <c r="E374" s="75"/>
      <c r="F374" s="463"/>
    </row>
    <row r="375" spans="3:6" ht="18.75">
      <c r="C375" s="76"/>
      <c r="D375" s="151"/>
      <c r="E375" s="75"/>
      <c r="F375" s="463"/>
    </row>
    <row r="376" spans="3:6" ht="18.75">
      <c r="C376" s="76"/>
      <c r="D376" s="151"/>
      <c r="E376" s="75"/>
      <c r="F376" s="463"/>
    </row>
    <row r="377" spans="3:6" ht="18.75">
      <c r="C377" s="76"/>
      <c r="D377" s="151"/>
      <c r="E377" s="75"/>
      <c r="F377" s="463"/>
    </row>
    <row r="378" spans="3:6" ht="18.75">
      <c r="C378" s="76"/>
      <c r="D378" s="151"/>
      <c r="E378" s="75"/>
      <c r="F378" s="463"/>
    </row>
    <row r="379" spans="3:6" ht="18.75">
      <c r="C379" s="76"/>
      <c r="D379" s="151"/>
      <c r="E379" s="75"/>
      <c r="F379" s="463"/>
    </row>
    <row r="380" spans="3:6" ht="18.75">
      <c r="C380" s="76"/>
      <c r="D380" s="151"/>
      <c r="E380" s="75"/>
      <c r="F380" s="463"/>
    </row>
    <row r="381" spans="3:6" ht="18.75">
      <c r="C381" s="76"/>
      <c r="D381" s="151"/>
      <c r="E381" s="75"/>
      <c r="F381" s="463"/>
    </row>
    <row r="382" spans="3:6" ht="18.75">
      <c r="C382" s="76"/>
      <c r="D382" s="151"/>
      <c r="E382" s="75"/>
      <c r="F382" s="463"/>
    </row>
    <row r="383" spans="3:6" ht="18.75">
      <c r="C383" s="76"/>
      <c r="D383" s="151"/>
      <c r="E383" s="75"/>
      <c r="F383" s="463"/>
    </row>
    <row r="384" spans="3:6" ht="18.75">
      <c r="C384" s="76"/>
      <c r="D384" s="151"/>
      <c r="E384" s="75"/>
      <c r="F384" s="463"/>
    </row>
    <row r="385" spans="3:6" ht="18.75">
      <c r="C385" s="76"/>
      <c r="D385" s="151"/>
      <c r="E385" s="75"/>
      <c r="F385" s="463"/>
    </row>
    <row r="386" spans="3:6" ht="18.75">
      <c r="C386" s="76"/>
      <c r="D386" s="151"/>
      <c r="E386" s="75"/>
      <c r="F386" s="463"/>
    </row>
    <row r="387" spans="3:6" ht="18.75">
      <c r="C387" s="76"/>
      <c r="D387" s="151"/>
      <c r="E387" s="75"/>
      <c r="F387" s="463"/>
    </row>
    <row r="388" spans="3:6" ht="18.75">
      <c r="C388" s="76"/>
      <c r="D388" s="151"/>
      <c r="E388" s="75"/>
      <c r="F388" s="463"/>
    </row>
    <row r="389" spans="3:6" ht="18.75">
      <c r="C389" s="76"/>
      <c r="D389" s="151"/>
      <c r="E389" s="75"/>
      <c r="F389" s="463"/>
    </row>
    <row r="390" spans="3:6" ht="18.75">
      <c r="C390" s="76"/>
      <c r="D390" s="151"/>
      <c r="E390" s="75"/>
      <c r="F390" s="463"/>
    </row>
    <row r="391" spans="3:6" ht="18.75">
      <c r="C391" s="76"/>
      <c r="D391" s="151"/>
      <c r="E391" s="75"/>
      <c r="F391" s="463"/>
    </row>
    <row r="392" spans="3:6" ht="18.75">
      <c r="C392" s="76"/>
      <c r="D392" s="151"/>
      <c r="E392" s="75"/>
      <c r="F392" s="463"/>
    </row>
    <row r="393" spans="3:6" ht="18.75">
      <c r="C393" s="76"/>
      <c r="D393" s="151"/>
      <c r="E393" s="75"/>
      <c r="F393" s="463"/>
    </row>
    <row r="394" spans="3:6" ht="18.75">
      <c r="C394" s="76"/>
      <c r="D394" s="151"/>
      <c r="E394" s="75"/>
      <c r="F394" s="463"/>
    </row>
    <row r="395" spans="3:6" ht="18.75">
      <c r="C395" s="76"/>
      <c r="D395" s="151"/>
      <c r="E395" s="75"/>
      <c r="F395" s="463"/>
    </row>
    <row r="396" spans="3:6" ht="18.75">
      <c r="C396" s="76"/>
      <c r="D396" s="151"/>
      <c r="E396" s="75"/>
      <c r="F396" s="463"/>
    </row>
    <row r="397" spans="3:6" ht="18.75">
      <c r="C397" s="76"/>
      <c r="D397" s="151"/>
      <c r="E397" s="75"/>
      <c r="F397" s="463"/>
    </row>
    <row r="398" spans="3:6" ht="18.75">
      <c r="C398" s="76"/>
      <c r="D398" s="151"/>
      <c r="E398" s="75"/>
      <c r="F398" s="463"/>
    </row>
    <row r="399" spans="3:6" ht="18.75">
      <c r="C399" s="76"/>
      <c r="D399" s="151"/>
      <c r="E399" s="75"/>
      <c r="F399" s="463"/>
    </row>
    <row r="400" spans="3:6" ht="18.75">
      <c r="C400" s="76"/>
      <c r="D400" s="151"/>
      <c r="E400" s="75"/>
      <c r="F400" s="463"/>
    </row>
    <row r="401" spans="3:6" ht="18.75">
      <c r="C401" s="76"/>
      <c r="D401" s="151"/>
      <c r="E401" s="75"/>
      <c r="F401" s="463"/>
    </row>
    <row r="402" spans="3:6" ht="18.75">
      <c r="C402" s="76"/>
      <c r="D402" s="151"/>
      <c r="E402" s="75"/>
      <c r="F402" s="463"/>
    </row>
    <row r="403" spans="3:6" ht="18.75">
      <c r="C403" s="76"/>
      <c r="D403" s="151"/>
      <c r="E403" s="75"/>
      <c r="F403" s="463"/>
    </row>
    <row r="404" spans="3:6" ht="18.75">
      <c r="C404" s="76"/>
      <c r="D404" s="151"/>
      <c r="E404" s="75"/>
      <c r="F404" s="463"/>
    </row>
    <row r="405" spans="3:6" ht="18.75">
      <c r="C405" s="76"/>
      <c r="D405" s="151"/>
      <c r="E405" s="75"/>
      <c r="F405" s="463"/>
    </row>
    <row r="406" spans="3:6" ht="18.75">
      <c r="C406" s="76"/>
      <c r="D406" s="151"/>
      <c r="E406" s="75"/>
      <c r="F406" s="463"/>
    </row>
    <row r="407" spans="3:6" ht="18.75">
      <c r="C407" s="76"/>
      <c r="D407" s="151"/>
      <c r="E407" s="75"/>
      <c r="F407" s="463"/>
    </row>
    <row r="408" spans="3:6" ht="18.75">
      <c r="C408" s="76"/>
      <c r="D408" s="151"/>
      <c r="E408" s="75"/>
      <c r="F408" s="463"/>
    </row>
    <row r="409" spans="3:6" ht="18.75">
      <c r="C409" s="76"/>
      <c r="D409" s="151"/>
      <c r="E409" s="75"/>
      <c r="F409" s="463"/>
    </row>
    <row r="410" spans="3:6" ht="18.75">
      <c r="C410" s="76"/>
      <c r="D410" s="151"/>
      <c r="E410" s="75"/>
      <c r="F410" s="463"/>
    </row>
    <row r="411" spans="3:6" ht="18.75">
      <c r="C411" s="76"/>
      <c r="D411" s="151"/>
      <c r="E411" s="75"/>
      <c r="F411" s="463"/>
    </row>
    <row r="412" spans="3:6" ht="18.75">
      <c r="C412" s="76"/>
      <c r="D412" s="151"/>
      <c r="E412" s="75"/>
      <c r="F412" s="463"/>
    </row>
    <row r="413" spans="3:6" ht="18.75">
      <c r="C413" s="76"/>
      <c r="D413" s="151"/>
      <c r="E413" s="75"/>
      <c r="F413" s="463"/>
    </row>
    <row r="414" spans="3:6" ht="18.75">
      <c r="C414" s="76"/>
      <c r="D414" s="151"/>
      <c r="E414" s="75"/>
      <c r="F414" s="463"/>
    </row>
    <row r="415" spans="3:6" ht="18.75">
      <c r="C415" s="76"/>
      <c r="D415" s="151"/>
      <c r="E415" s="75"/>
      <c r="F415" s="463"/>
    </row>
    <row r="416" spans="3:6" ht="18.75">
      <c r="C416" s="76"/>
      <c r="D416" s="151"/>
      <c r="E416" s="75"/>
      <c r="F416" s="463"/>
    </row>
    <row r="417" spans="3:6" ht="18.75">
      <c r="C417" s="76"/>
      <c r="D417" s="151"/>
      <c r="E417" s="75"/>
      <c r="F417" s="463"/>
    </row>
    <row r="418" spans="3:6" ht="18.75">
      <c r="C418" s="76"/>
      <c r="D418" s="151"/>
      <c r="E418" s="75"/>
      <c r="F418" s="463"/>
    </row>
    <row r="419" spans="3:6" ht="18.75">
      <c r="C419" s="76"/>
      <c r="D419" s="151"/>
      <c r="E419" s="75"/>
      <c r="F419" s="463"/>
    </row>
    <row r="420" spans="3:6" ht="18.75">
      <c r="C420" s="76"/>
      <c r="D420" s="151"/>
      <c r="E420" s="75"/>
      <c r="F420" s="463"/>
    </row>
    <row r="421" spans="3:6" ht="18.75">
      <c r="C421" s="76"/>
      <c r="D421" s="151"/>
      <c r="E421" s="75"/>
      <c r="F421" s="463"/>
    </row>
    <row r="422" spans="3:6" ht="18.75">
      <c r="C422" s="76"/>
      <c r="D422" s="151"/>
      <c r="E422" s="75"/>
      <c r="F422" s="463"/>
    </row>
    <row r="423" spans="3:6" ht="18.75">
      <c r="C423" s="76"/>
      <c r="D423" s="151"/>
      <c r="E423" s="75"/>
      <c r="F423" s="463"/>
    </row>
    <row r="424" spans="3:6" ht="18.75">
      <c r="C424" s="76"/>
      <c r="D424" s="151"/>
      <c r="E424" s="75"/>
      <c r="F424" s="463"/>
    </row>
    <row r="425" spans="3:6" ht="18.75">
      <c r="C425" s="76"/>
      <c r="D425" s="151"/>
      <c r="E425" s="75"/>
      <c r="F425" s="463"/>
    </row>
    <row r="426" spans="3:6" ht="18.75">
      <c r="C426" s="76"/>
      <c r="D426" s="151"/>
      <c r="E426" s="75"/>
      <c r="F426" s="463"/>
    </row>
    <row r="427" spans="3:6" ht="18.75">
      <c r="C427" s="76"/>
      <c r="D427" s="151"/>
      <c r="E427" s="75"/>
      <c r="F427" s="463"/>
    </row>
  </sheetData>
  <mergeCells count="6">
    <mergeCell ref="B42:G42"/>
    <mergeCell ref="D4:F4"/>
    <mergeCell ref="D5:F5"/>
    <mergeCell ref="B1:F1"/>
    <mergeCell ref="B2:F2"/>
    <mergeCell ref="A3:G3"/>
  </mergeCells>
  <printOptions/>
  <pageMargins left="0.91" right="0.51" top="1" bottom="1" header="0.5" footer="0.5"/>
  <pageSetup fitToHeight="1" fitToWidth="1" horizontalDpi="600" verticalDpi="600" orientation="portrait" paperSize="9" scale="56"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AK338"/>
  <sheetViews>
    <sheetView showZeros="0" view="pageBreakPreview" zoomScale="75" zoomScaleNormal="75" zoomScaleSheetLayoutView="75" workbookViewId="0" topLeftCell="A135">
      <pane xSplit="18105" topLeftCell="S1" activePane="topLeft" state="split"/>
      <selection pane="topLeft" activeCell="F141" sqref="F141"/>
      <selection pane="topRight" activeCell="S95" sqref="S95"/>
    </sheetView>
  </sheetViews>
  <sheetFormatPr defaultColWidth="8.88671875" defaultRowHeight="15"/>
  <cols>
    <col min="1" max="1" width="6.6640625" style="197" customWidth="1"/>
    <col min="2" max="2" width="3.77734375" style="197" hidden="1" customWidth="1"/>
    <col min="3" max="3" width="4.88671875" style="202" customWidth="1"/>
    <col min="4" max="4" width="21.88671875" style="202" customWidth="1"/>
    <col min="5" max="5" width="10.6640625" style="202" customWidth="1"/>
    <col min="6" max="6" width="11.5546875" style="202" customWidth="1"/>
    <col min="7" max="7" width="11.99609375" style="202" customWidth="1"/>
    <col min="8" max="8" width="11.88671875" style="202" customWidth="1"/>
    <col min="9" max="9" width="11.6640625" style="212" customWidth="1"/>
    <col min="10" max="10" width="11.88671875" style="174" customWidth="1"/>
    <col min="11" max="11" width="12.3359375" style="202" customWidth="1"/>
    <col min="12" max="12" width="11.99609375" style="212" customWidth="1"/>
    <col min="13" max="16384" width="7.3359375" style="202" customWidth="1"/>
  </cols>
  <sheetData>
    <row r="1" spans="3:12" ht="19.5">
      <c r="C1" s="198"/>
      <c r="D1" s="198"/>
      <c r="E1" s="198"/>
      <c r="F1" s="198"/>
      <c r="G1" s="198"/>
      <c r="H1" s="198"/>
      <c r="I1" s="199"/>
      <c r="J1" s="200"/>
      <c r="K1" s="201"/>
      <c r="L1" s="199"/>
    </row>
    <row r="2" spans="3:12" ht="19.5">
      <c r="C2" s="198"/>
      <c r="D2" s="198"/>
      <c r="E2" s="198"/>
      <c r="F2" s="198"/>
      <c r="G2" s="198"/>
      <c r="H2" s="198"/>
      <c r="I2" s="199"/>
      <c r="J2" s="200"/>
      <c r="K2" s="201"/>
      <c r="L2" s="199"/>
    </row>
    <row r="3" spans="3:12" ht="19.5">
      <c r="C3" s="198"/>
      <c r="D3" s="198"/>
      <c r="E3" s="198"/>
      <c r="F3" s="198"/>
      <c r="G3" s="198"/>
      <c r="H3" s="198"/>
      <c r="I3" s="199"/>
      <c r="J3" s="200"/>
      <c r="K3" s="201"/>
      <c r="L3" s="199"/>
    </row>
    <row r="4" spans="1:12" ht="39.75" customHeight="1">
      <c r="A4" s="203" t="s">
        <v>231</v>
      </c>
      <c r="B4" s="204"/>
      <c r="C4" s="204"/>
      <c r="D4" s="204"/>
      <c r="E4" s="204"/>
      <c r="F4" s="204"/>
      <c r="G4" s="204"/>
      <c r="H4" s="204"/>
      <c r="I4" s="204"/>
      <c r="J4" s="204"/>
      <c r="K4" s="204"/>
      <c r="L4" s="204"/>
    </row>
    <row r="5" spans="1:12" ht="6" customHeight="1">
      <c r="A5" s="205"/>
      <c r="C5" s="198"/>
      <c r="D5" s="198"/>
      <c r="E5" s="198"/>
      <c r="F5" s="198"/>
      <c r="G5" s="198"/>
      <c r="H5" s="198"/>
      <c r="I5" s="180"/>
      <c r="J5" s="206"/>
      <c r="K5" s="207"/>
      <c r="L5" s="208"/>
    </row>
    <row r="6" spans="1:12" ht="19.5">
      <c r="A6" s="209" t="s">
        <v>93</v>
      </c>
      <c r="B6" s="209"/>
      <c r="C6" s="209"/>
      <c r="D6" s="209"/>
      <c r="E6" s="209"/>
      <c r="F6" s="209"/>
      <c r="G6" s="209"/>
      <c r="H6" s="209"/>
      <c r="I6" s="209"/>
      <c r="J6" s="209"/>
      <c r="K6" s="197"/>
      <c r="L6" s="208"/>
    </row>
    <row r="7" spans="3:12" ht="6.75" customHeight="1">
      <c r="C7" s="198"/>
      <c r="D7" s="198"/>
      <c r="E7" s="198"/>
      <c r="F7" s="198"/>
      <c r="G7" s="198"/>
      <c r="H7" s="198"/>
      <c r="I7" s="180"/>
      <c r="J7" s="200"/>
      <c r="K7" s="201"/>
      <c r="L7" s="199"/>
    </row>
    <row r="8" spans="1:11" s="212" customFormat="1" ht="8.25" customHeight="1" hidden="1">
      <c r="A8" s="169"/>
      <c r="B8" s="169"/>
      <c r="C8" s="210"/>
      <c r="D8" s="210"/>
      <c r="E8" s="210"/>
      <c r="F8" s="210"/>
      <c r="G8" s="210"/>
      <c r="H8" s="210"/>
      <c r="I8" s="211"/>
      <c r="J8" s="211"/>
      <c r="K8" s="209"/>
    </row>
    <row r="9" spans="1:12" s="212" customFormat="1" ht="1.5" customHeight="1">
      <c r="A9" s="169"/>
      <c r="B9" s="169"/>
      <c r="C9" s="180"/>
      <c r="D9" s="180"/>
      <c r="E9" s="180"/>
      <c r="F9" s="180"/>
      <c r="G9" s="180"/>
      <c r="H9" s="180"/>
      <c r="I9" s="199"/>
      <c r="J9" s="171"/>
      <c r="K9" s="213"/>
      <c r="L9" s="199"/>
    </row>
    <row r="10" spans="1:12" s="212" customFormat="1" ht="19.5" hidden="1">
      <c r="A10" s="169"/>
      <c r="B10" s="169"/>
      <c r="C10" s="180"/>
      <c r="D10" s="180"/>
      <c r="E10" s="180"/>
      <c r="F10" s="180"/>
      <c r="G10" s="180"/>
      <c r="H10" s="180"/>
      <c r="I10" s="199"/>
      <c r="J10" s="171"/>
      <c r="K10" s="213"/>
      <c r="L10" s="199"/>
    </row>
    <row r="11" spans="1:12" s="212" customFormat="1" ht="35.25" customHeight="1">
      <c r="A11" s="214" t="s">
        <v>131</v>
      </c>
      <c r="B11" s="169"/>
      <c r="C11" s="180"/>
      <c r="D11" s="180"/>
      <c r="E11" s="180"/>
      <c r="F11" s="180"/>
      <c r="G11" s="180"/>
      <c r="H11" s="180"/>
      <c r="I11" s="199"/>
      <c r="J11" s="171"/>
      <c r="K11" s="213"/>
      <c r="L11" s="199"/>
    </row>
    <row r="12" spans="1:12" s="212" customFormat="1" ht="30.75" customHeight="1">
      <c r="A12" s="169" t="s">
        <v>367</v>
      </c>
      <c r="B12" s="169" t="s">
        <v>244</v>
      </c>
      <c r="C12" s="215" t="s">
        <v>308</v>
      </c>
      <c r="D12" s="180"/>
      <c r="E12" s="180"/>
      <c r="F12" s="180"/>
      <c r="G12" s="180"/>
      <c r="H12" s="180"/>
      <c r="I12" s="199"/>
      <c r="J12" s="171"/>
      <c r="K12" s="213"/>
      <c r="L12" s="199"/>
    </row>
    <row r="13" spans="1:12" s="212" customFormat="1" ht="62.25" customHeight="1">
      <c r="A13" s="178"/>
      <c r="B13" s="169"/>
      <c r="C13" s="512" t="s">
        <v>130</v>
      </c>
      <c r="D13" s="513"/>
      <c r="E13" s="513"/>
      <c r="F13" s="513"/>
      <c r="G13" s="513"/>
      <c r="H13" s="513"/>
      <c r="I13" s="513"/>
      <c r="J13" s="513"/>
      <c r="K13" s="513"/>
      <c r="L13" s="513"/>
    </row>
    <row r="14" spans="1:12" s="212" customFormat="1" ht="24.75" customHeight="1">
      <c r="A14" s="169" t="s">
        <v>368</v>
      </c>
      <c r="B14" s="169"/>
      <c r="C14" s="215" t="s">
        <v>74</v>
      </c>
      <c r="D14" s="217"/>
      <c r="E14" s="217"/>
      <c r="F14" s="217"/>
      <c r="G14" s="217"/>
      <c r="H14" s="217"/>
      <c r="I14" s="217"/>
      <c r="J14" s="217"/>
      <c r="K14" s="217"/>
      <c r="L14" s="217"/>
    </row>
    <row r="15" spans="1:12" s="174" customFormat="1" ht="61.5" customHeight="1">
      <c r="A15" s="218"/>
      <c r="B15" s="218"/>
      <c r="C15" s="512" t="s">
        <v>108</v>
      </c>
      <c r="D15" s="512"/>
      <c r="E15" s="512"/>
      <c r="F15" s="512"/>
      <c r="G15" s="512"/>
      <c r="H15" s="512"/>
      <c r="I15" s="512"/>
      <c r="J15" s="512"/>
      <c r="K15" s="512"/>
      <c r="L15" s="512"/>
    </row>
    <row r="16" spans="1:12" s="174" customFormat="1" ht="25.5" customHeight="1">
      <c r="A16" s="218"/>
      <c r="B16" s="218"/>
      <c r="C16" s="512" t="s">
        <v>31</v>
      </c>
      <c r="D16" s="512"/>
      <c r="E16" s="512"/>
      <c r="F16" s="512"/>
      <c r="G16" s="512"/>
      <c r="H16" s="512"/>
      <c r="I16" s="512"/>
      <c r="J16" s="512"/>
      <c r="K16" s="512"/>
      <c r="L16" s="512"/>
    </row>
    <row r="17" spans="1:12" s="174" customFormat="1" ht="25.5" customHeight="1">
      <c r="A17" s="218"/>
      <c r="B17" s="218"/>
      <c r="C17" s="512" t="s">
        <v>32</v>
      </c>
      <c r="D17" s="512"/>
      <c r="E17" s="512"/>
      <c r="F17" s="512"/>
      <c r="G17" s="512"/>
      <c r="H17" s="512"/>
      <c r="I17" s="512"/>
      <c r="J17" s="512"/>
      <c r="K17" s="512"/>
      <c r="L17" s="512"/>
    </row>
    <row r="18" spans="1:12" s="174" customFormat="1" ht="25.5" customHeight="1">
      <c r="A18" s="218"/>
      <c r="B18" s="218"/>
      <c r="C18" s="512" t="s">
        <v>33</v>
      </c>
      <c r="D18" s="512"/>
      <c r="E18" s="512"/>
      <c r="F18" s="512"/>
      <c r="G18" s="512"/>
      <c r="H18" s="512"/>
      <c r="I18" s="512"/>
      <c r="J18" s="512"/>
      <c r="K18" s="512"/>
      <c r="L18" s="512"/>
    </row>
    <row r="19" spans="1:12" s="174" customFormat="1" ht="25.5" customHeight="1">
      <c r="A19" s="218"/>
      <c r="B19" s="218"/>
      <c r="C19" s="512" t="s">
        <v>34</v>
      </c>
      <c r="D19" s="512"/>
      <c r="E19" s="512"/>
      <c r="F19" s="512"/>
      <c r="G19" s="512"/>
      <c r="H19" s="512"/>
      <c r="I19" s="512"/>
      <c r="J19" s="512"/>
      <c r="K19" s="512"/>
      <c r="L19" s="512"/>
    </row>
    <row r="20" spans="1:12" s="174" customFormat="1" ht="25.5" customHeight="1">
      <c r="A20" s="218"/>
      <c r="B20" s="218"/>
      <c r="C20" s="512" t="s">
        <v>106</v>
      </c>
      <c r="D20" s="512"/>
      <c r="E20" s="512"/>
      <c r="F20" s="512"/>
      <c r="G20" s="512"/>
      <c r="H20" s="512"/>
      <c r="I20" s="512"/>
      <c r="J20" s="512"/>
      <c r="K20" s="512"/>
      <c r="L20" s="512"/>
    </row>
    <row r="21" spans="1:12" s="174" customFormat="1" ht="25.5" customHeight="1">
      <c r="A21" s="218"/>
      <c r="B21" s="218"/>
      <c r="C21" s="512" t="s">
        <v>65</v>
      </c>
      <c r="D21" s="512"/>
      <c r="E21" s="512"/>
      <c r="F21" s="512"/>
      <c r="G21" s="512"/>
      <c r="H21" s="512"/>
      <c r="I21" s="512"/>
      <c r="J21" s="512"/>
      <c r="K21" s="512"/>
      <c r="L21" s="512"/>
    </row>
    <row r="22" spans="1:12" s="174" customFormat="1" ht="25.5" customHeight="1">
      <c r="A22" s="218"/>
      <c r="B22" s="218"/>
      <c r="C22" s="512" t="s">
        <v>66</v>
      </c>
      <c r="D22" s="512"/>
      <c r="E22" s="512"/>
      <c r="F22" s="512"/>
      <c r="G22" s="512"/>
      <c r="H22" s="512"/>
      <c r="I22" s="512"/>
      <c r="J22" s="512"/>
      <c r="K22" s="512"/>
      <c r="L22" s="512"/>
    </row>
    <row r="23" spans="1:12" s="174" customFormat="1" ht="25.5" customHeight="1">
      <c r="A23" s="218"/>
      <c r="B23" s="218"/>
      <c r="C23" s="512" t="s">
        <v>67</v>
      </c>
      <c r="D23" s="512"/>
      <c r="E23" s="512"/>
      <c r="F23" s="512"/>
      <c r="G23" s="512"/>
      <c r="H23" s="512"/>
      <c r="I23" s="512"/>
      <c r="J23" s="512"/>
      <c r="K23" s="512"/>
      <c r="L23" s="512"/>
    </row>
    <row r="24" spans="1:12" s="174" customFormat="1" ht="25.5" customHeight="1">
      <c r="A24" s="218"/>
      <c r="B24" s="218"/>
      <c r="C24" s="512" t="s">
        <v>68</v>
      </c>
      <c r="D24" s="512"/>
      <c r="E24" s="512"/>
      <c r="F24" s="512"/>
      <c r="G24" s="512"/>
      <c r="H24" s="512"/>
      <c r="I24" s="512"/>
      <c r="J24" s="512"/>
      <c r="K24" s="512"/>
      <c r="L24" s="512"/>
    </row>
    <row r="25" spans="1:12" s="174" customFormat="1" ht="25.5" customHeight="1">
      <c r="A25" s="218"/>
      <c r="B25" s="218"/>
      <c r="C25" s="512" t="s">
        <v>69</v>
      </c>
      <c r="D25" s="512"/>
      <c r="E25" s="512"/>
      <c r="F25" s="512"/>
      <c r="G25" s="512"/>
      <c r="H25" s="512"/>
      <c r="I25" s="512"/>
      <c r="J25" s="512"/>
      <c r="K25" s="512"/>
      <c r="L25" s="512"/>
    </row>
    <row r="26" spans="1:12" s="174" customFormat="1" ht="25.5" customHeight="1">
      <c r="A26" s="218"/>
      <c r="B26" s="218"/>
      <c r="C26" s="512" t="s">
        <v>424</v>
      </c>
      <c r="D26" s="512"/>
      <c r="E26" s="512"/>
      <c r="F26" s="512"/>
      <c r="G26" s="512"/>
      <c r="H26" s="512"/>
      <c r="I26" s="512"/>
      <c r="J26" s="512"/>
      <c r="K26" s="512"/>
      <c r="L26" s="512"/>
    </row>
    <row r="27" spans="1:12" s="174" customFormat="1" ht="25.5" customHeight="1">
      <c r="A27" s="218"/>
      <c r="B27" s="218"/>
      <c r="C27" s="512" t="s">
        <v>107</v>
      </c>
      <c r="D27" s="512"/>
      <c r="E27" s="512"/>
      <c r="F27" s="512"/>
      <c r="G27" s="512"/>
      <c r="H27" s="512"/>
      <c r="I27" s="512"/>
      <c r="J27" s="512"/>
      <c r="K27" s="512"/>
      <c r="L27" s="512"/>
    </row>
    <row r="28" spans="1:12" s="174" customFormat="1" ht="25.5" customHeight="1">
      <c r="A28" s="218"/>
      <c r="B28" s="218"/>
      <c r="C28" s="512" t="s">
        <v>70</v>
      </c>
      <c r="D28" s="512"/>
      <c r="E28" s="512"/>
      <c r="F28" s="512"/>
      <c r="G28" s="512"/>
      <c r="H28" s="512"/>
      <c r="I28" s="512"/>
      <c r="J28" s="512"/>
      <c r="K28" s="512"/>
      <c r="L28" s="512"/>
    </row>
    <row r="29" spans="1:12" s="174" customFormat="1" ht="25.5" customHeight="1">
      <c r="A29" s="218"/>
      <c r="B29" s="218"/>
      <c r="C29" s="512" t="s">
        <v>71</v>
      </c>
      <c r="D29" s="512"/>
      <c r="E29" s="512"/>
      <c r="F29" s="512"/>
      <c r="G29" s="512"/>
      <c r="H29" s="512"/>
      <c r="I29" s="512"/>
      <c r="J29" s="512"/>
      <c r="K29" s="512"/>
      <c r="L29" s="512"/>
    </row>
    <row r="30" spans="1:12" s="174" customFormat="1" ht="25.5" customHeight="1">
      <c r="A30" s="218"/>
      <c r="B30" s="218"/>
      <c r="C30" s="512" t="s">
        <v>72</v>
      </c>
      <c r="D30" s="512"/>
      <c r="E30" s="512"/>
      <c r="F30" s="512"/>
      <c r="G30" s="512"/>
      <c r="H30" s="512"/>
      <c r="I30" s="512"/>
      <c r="J30" s="512"/>
      <c r="K30" s="512"/>
      <c r="L30" s="512"/>
    </row>
    <row r="31" spans="1:12" s="174" customFormat="1" ht="25.5" customHeight="1">
      <c r="A31" s="218"/>
      <c r="B31" s="218"/>
      <c r="C31" s="512" t="s">
        <v>73</v>
      </c>
      <c r="D31" s="512"/>
      <c r="E31" s="512"/>
      <c r="F31" s="512"/>
      <c r="G31" s="512"/>
      <c r="H31" s="512"/>
      <c r="I31" s="512"/>
      <c r="J31" s="512"/>
      <c r="K31" s="512"/>
      <c r="L31" s="512"/>
    </row>
    <row r="32" spans="1:12" s="174" customFormat="1" ht="25.5" customHeight="1">
      <c r="A32" s="218"/>
      <c r="B32" s="218"/>
      <c r="C32" s="512" t="s">
        <v>125</v>
      </c>
      <c r="D32" s="512"/>
      <c r="E32" s="512"/>
      <c r="F32" s="512"/>
      <c r="G32" s="512"/>
      <c r="H32" s="512"/>
      <c r="I32" s="512"/>
      <c r="J32" s="512"/>
      <c r="K32" s="512"/>
      <c r="L32" s="512"/>
    </row>
    <row r="33" spans="1:12" s="174" customFormat="1" ht="55.5" customHeight="1">
      <c r="A33" s="218"/>
      <c r="B33" s="218"/>
      <c r="C33" s="541" t="s">
        <v>324</v>
      </c>
      <c r="D33" s="541"/>
      <c r="E33" s="541"/>
      <c r="F33" s="541"/>
      <c r="G33" s="541"/>
      <c r="H33" s="541"/>
      <c r="I33" s="541"/>
      <c r="J33" s="541"/>
      <c r="K33" s="541"/>
      <c r="L33" s="541"/>
    </row>
    <row r="34" spans="1:12" s="174" customFormat="1" ht="28.5" customHeight="1">
      <c r="A34" s="218" t="s">
        <v>246</v>
      </c>
      <c r="B34" s="218"/>
      <c r="C34" s="215" t="s">
        <v>325</v>
      </c>
      <c r="D34" s="216"/>
      <c r="E34" s="216"/>
      <c r="F34" s="216"/>
      <c r="G34" s="216"/>
      <c r="H34" s="216"/>
      <c r="I34" s="216"/>
      <c r="J34" s="216"/>
      <c r="K34" s="216"/>
      <c r="L34" s="216"/>
    </row>
    <row r="35" spans="1:12" s="174" customFormat="1" ht="186.75" customHeight="1">
      <c r="A35" s="218"/>
      <c r="B35" s="218"/>
      <c r="C35" s="512" t="s">
        <v>115</v>
      </c>
      <c r="D35" s="512"/>
      <c r="E35" s="512"/>
      <c r="F35" s="512"/>
      <c r="G35" s="512"/>
      <c r="H35" s="512"/>
      <c r="I35" s="512"/>
      <c r="J35" s="512"/>
      <c r="K35" s="512"/>
      <c r="L35" s="512"/>
    </row>
    <row r="36" spans="1:12" s="174" customFormat="1" ht="45.75" customHeight="1">
      <c r="A36" s="218"/>
      <c r="B36" s="218"/>
      <c r="C36" s="512" t="s">
        <v>84</v>
      </c>
      <c r="D36" s="512"/>
      <c r="E36" s="512"/>
      <c r="F36" s="512"/>
      <c r="G36" s="512"/>
      <c r="H36" s="512"/>
      <c r="I36" s="512"/>
      <c r="J36" s="512"/>
      <c r="K36" s="512"/>
      <c r="L36" s="512"/>
    </row>
    <row r="37" spans="1:12" s="174" customFormat="1" ht="122.25" customHeight="1">
      <c r="A37" s="218"/>
      <c r="B37" s="218"/>
      <c r="C37" s="512" t="s">
        <v>323</v>
      </c>
      <c r="D37" s="512"/>
      <c r="E37" s="512"/>
      <c r="F37" s="512"/>
      <c r="G37" s="512"/>
      <c r="H37" s="512"/>
      <c r="I37" s="512"/>
      <c r="J37" s="512"/>
      <c r="K37" s="512"/>
      <c r="L37" s="512"/>
    </row>
    <row r="38" spans="1:12" s="174" customFormat="1" ht="28.5" customHeight="1">
      <c r="A38" s="218" t="s">
        <v>246</v>
      </c>
      <c r="B38" s="218"/>
      <c r="C38" s="215" t="s">
        <v>325</v>
      </c>
      <c r="D38" s="216"/>
      <c r="E38" s="216"/>
      <c r="F38" s="216"/>
      <c r="G38" s="216"/>
      <c r="H38" s="216"/>
      <c r="I38" s="216"/>
      <c r="J38" s="216"/>
      <c r="K38" s="216"/>
      <c r="L38" s="216"/>
    </row>
    <row r="39" spans="1:12" s="174" customFormat="1" ht="152.25" customHeight="1">
      <c r="A39" s="218"/>
      <c r="B39" s="218"/>
      <c r="C39" s="512" t="s">
        <v>99</v>
      </c>
      <c r="D39" s="512"/>
      <c r="E39" s="512"/>
      <c r="F39" s="512"/>
      <c r="G39" s="512"/>
      <c r="H39" s="512"/>
      <c r="I39" s="512"/>
      <c r="J39" s="512"/>
      <c r="K39" s="512"/>
      <c r="L39" s="512"/>
    </row>
    <row r="40" spans="1:12" s="174" customFormat="1" ht="32.25" customHeight="1">
      <c r="A40" s="218" t="s">
        <v>247</v>
      </c>
      <c r="B40" s="218"/>
      <c r="C40" s="215" t="s">
        <v>132</v>
      </c>
      <c r="D40" s="216"/>
      <c r="E40" s="216"/>
      <c r="F40" s="216"/>
      <c r="G40" s="216"/>
      <c r="H40" s="216"/>
      <c r="I40" s="216"/>
      <c r="J40" s="216"/>
      <c r="K40" s="216"/>
      <c r="L40" s="216"/>
    </row>
    <row r="41" spans="1:12" s="174" customFormat="1" ht="119.25" customHeight="1">
      <c r="A41" s="218"/>
      <c r="B41" s="218"/>
      <c r="C41" s="512" t="s">
        <v>133</v>
      </c>
      <c r="D41" s="512"/>
      <c r="E41" s="512"/>
      <c r="F41" s="512"/>
      <c r="G41" s="512"/>
      <c r="H41" s="512"/>
      <c r="I41" s="512"/>
      <c r="J41" s="512"/>
      <c r="K41" s="512"/>
      <c r="L41" s="512"/>
    </row>
    <row r="42" spans="1:12" s="174" customFormat="1" ht="39" customHeight="1">
      <c r="A42" s="218"/>
      <c r="B42" s="218"/>
      <c r="C42" s="512" t="s">
        <v>134</v>
      </c>
      <c r="D42" s="512"/>
      <c r="E42" s="512"/>
      <c r="F42" s="512"/>
      <c r="G42" s="512"/>
      <c r="H42" s="512"/>
      <c r="I42" s="512"/>
      <c r="J42" s="512"/>
      <c r="K42" s="512"/>
      <c r="L42" s="512"/>
    </row>
    <row r="43" spans="1:12" s="174" customFormat="1" ht="29.25" customHeight="1">
      <c r="A43" s="218" t="s">
        <v>135</v>
      </c>
      <c r="B43" s="218"/>
      <c r="C43" s="215" t="s">
        <v>136</v>
      </c>
      <c r="D43" s="216"/>
      <c r="E43" s="216"/>
      <c r="F43" s="216"/>
      <c r="G43" s="216"/>
      <c r="H43" s="216"/>
      <c r="I43" s="216"/>
      <c r="J43" s="216"/>
      <c r="K43" s="216"/>
      <c r="L43" s="216"/>
    </row>
    <row r="44" spans="1:12" s="174" customFormat="1" ht="141.75" customHeight="1">
      <c r="A44" s="218"/>
      <c r="B44" s="218"/>
      <c r="C44" s="512" t="s">
        <v>101</v>
      </c>
      <c r="D44" s="512"/>
      <c r="E44" s="512"/>
      <c r="F44" s="512"/>
      <c r="G44" s="512"/>
      <c r="H44" s="512"/>
      <c r="I44" s="512"/>
      <c r="J44" s="512"/>
      <c r="K44" s="512"/>
      <c r="L44" s="512"/>
    </row>
    <row r="45" spans="1:12" s="174" customFormat="1" ht="9" customHeight="1" hidden="1">
      <c r="A45" s="218"/>
      <c r="B45" s="218"/>
      <c r="C45" s="216"/>
      <c r="D45" s="216"/>
      <c r="E45" s="216"/>
      <c r="F45" s="216"/>
      <c r="G45" s="216"/>
      <c r="H45" s="216"/>
      <c r="I45" s="216"/>
      <c r="J45" s="216"/>
      <c r="K45" s="216"/>
      <c r="L45" s="473"/>
    </row>
    <row r="46" spans="1:12" s="174" customFormat="1" ht="19.5" customHeight="1">
      <c r="A46" s="218"/>
      <c r="B46" s="218"/>
      <c r="C46" s="216"/>
      <c r="D46" s="216"/>
      <c r="E46" s="216"/>
      <c r="F46" s="216"/>
      <c r="G46" s="216"/>
      <c r="H46" s="216"/>
      <c r="I46" s="216"/>
      <c r="J46" s="216"/>
      <c r="K46" s="216"/>
      <c r="L46" s="502" t="s">
        <v>186</v>
      </c>
    </row>
    <row r="47" spans="1:12" s="174" customFormat="1" ht="22.5" customHeight="1">
      <c r="A47" s="218"/>
      <c r="B47" s="218"/>
      <c r="C47" s="219" t="s">
        <v>138</v>
      </c>
      <c r="D47" s="216"/>
      <c r="E47" s="216"/>
      <c r="F47" s="216"/>
      <c r="G47" s="216"/>
      <c r="H47" s="216"/>
      <c r="I47" s="216"/>
      <c r="J47" s="216"/>
      <c r="K47" s="216"/>
      <c r="L47" s="238">
        <f>'Statement of Equity'!N12</f>
        <v>65221</v>
      </c>
    </row>
    <row r="48" spans="1:12" s="174" customFormat="1" ht="21" customHeight="1">
      <c r="A48" s="218"/>
      <c r="B48" s="218"/>
      <c r="C48" s="219" t="s">
        <v>137</v>
      </c>
      <c r="D48" s="216"/>
      <c r="E48" s="216"/>
      <c r="F48" s="216"/>
      <c r="G48" s="216"/>
      <c r="H48" s="216"/>
      <c r="I48" s="216"/>
      <c r="J48" s="216"/>
      <c r="K48" s="216"/>
      <c r="L48" s="238">
        <f>-'Statement of Equity'!H12</f>
        <v>11484</v>
      </c>
    </row>
    <row r="49" spans="1:12" s="174" customFormat="1" ht="22.5" customHeight="1">
      <c r="A49" s="218"/>
      <c r="B49" s="218"/>
      <c r="C49" s="219" t="s">
        <v>394</v>
      </c>
      <c r="D49" s="216"/>
      <c r="E49" s="216"/>
      <c r="F49" s="216"/>
      <c r="G49" s="216"/>
      <c r="H49" s="216"/>
      <c r="I49" s="216"/>
      <c r="J49" s="216"/>
      <c r="K49" s="216"/>
      <c r="L49" s="238">
        <f>'Statement of Equity'!P12</f>
        <v>25024</v>
      </c>
    </row>
    <row r="50" spans="1:12" s="174" customFormat="1" ht="19.5" customHeight="1">
      <c r="A50" s="218"/>
      <c r="B50" s="218"/>
      <c r="C50" s="219" t="s">
        <v>116</v>
      </c>
      <c r="D50" s="216"/>
      <c r="E50" s="216"/>
      <c r="F50" s="216"/>
      <c r="G50" s="216"/>
      <c r="H50" s="216"/>
      <c r="I50" s="216"/>
      <c r="J50" s="216"/>
      <c r="K50" s="216"/>
      <c r="L50" s="238">
        <v>260072</v>
      </c>
    </row>
    <row r="51" spans="1:12" s="174" customFormat="1" ht="19.5" customHeight="1">
      <c r="A51" s="218"/>
      <c r="B51" s="218"/>
      <c r="C51" s="219" t="s">
        <v>117</v>
      </c>
      <c r="D51" s="216"/>
      <c r="E51" s="216"/>
      <c r="F51" s="216"/>
      <c r="G51" s="216"/>
      <c r="H51" s="216"/>
      <c r="I51" s="216"/>
      <c r="J51" s="216"/>
      <c r="K51" s="216"/>
      <c r="L51" s="238">
        <v>180282</v>
      </c>
    </row>
    <row r="52" spans="1:12" s="174" customFormat="1" ht="19.5" customHeight="1" thickBot="1">
      <c r="A52" s="218"/>
      <c r="B52" s="218"/>
      <c r="C52" s="219" t="s">
        <v>139</v>
      </c>
      <c r="D52" s="216"/>
      <c r="E52" s="216"/>
      <c r="F52" s="216"/>
      <c r="G52" s="216"/>
      <c r="H52" s="216"/>
      <c r="I52" s="216"/>
      <c r="J52" s="216"/>
      <c r="K52" s="216"/>
      <c r="L52" s="472">
        <v>1029</v>
      </c>
    </row>
    <row r="53" spans="1:12" s="174" customFormat="1" ht="3" customHeight="1">
      <c r="A53" s="218"/>
      <c r="B53" s="218"/>
      <c r="C53" s="216"/>
      <c r="D53" s="217"/>
      <c r="E53" s="217"/>
      <c r="F53" s="217"/>
      <c r="G53" s="217"/>
      <c r="H53" s="217"/>
      <c r="I53" s="217"/>
      <c r="J53" s="217"/>
      <c r="K53" s="217"/>
      <c r="L53" s="217"/>
    </row>
    <row r="54" spans="1:12" s="174" customFormat="1" ht="26.25" customHeight="1">
      <c r="A54" s="169" t="s">
        <v>369</v>
      </c>
      <c r="B54" s="169"/>
      <c r="C54" s="215" t="s">
        <v>365</v>
      </c>
      <c r="D54" s="187"/>
      <c r="E54" s="187"/>
      <c r="F54" s="187"/>
      <c r="G54" s="187"/>
      <c r="H54" s="187"/>
      <c r="I54" s="220"/>
      <c r="J54" s="221"/>
      <c r="K54" s="182"/>
      <c r="L54" s="220"/>
    </row>
    <row r="55" spans="1:12" s="174" customFormat="1" ht="22.5" customHeight="1">
      <c r="A55" s="222"/>
      <c r="B55" s="169"/>
      <c r="C55" s="561" t="s">
        <v>290</v>
      </c>
      <c r="D55" s="544"/>
      <c r="E55" s="544"/>
      <c r="F55" s="544"/>
      <c r="G55" s="544"/>
      <c r="H55" s="544"/>
      <c r="I55" s="544"/>
      <c r="J55" s="544"/>
      <c r="K55" s="544"/>
      <c r="L55" s="544"/>
    </row>
    <row r="56" spans="1:12" s="174" customFormat="1" ht="26.25" customHeight="1">
      <c r="A56" s="169" t="s">
        <v>370</v>
      </c>
      <c r="B56" s="169" t="s">
        <v>261</v>
      </c>
      <c r="C56" s="223" t="s">
        <v>366</v>
      </c>
      <c r="D56" s="171"/>
      <c r="E56" s="171"/>
      <c r="F56" s="171"/>
      <c r="G56" s="171"/>
      <c r="H56" s="171"/>
      <c r="I56" s="172"/>
      <c r="J56" s="182"/>
      <c r="K56" s="182"/>
      <c r="L56" s="172"/>
    </row>
    <row r="57" spans="1:12" s="174" customFormat="1" ht="60" customHeight="1">
      <c r="A57" s="169"/>
      <c r="B57" s="169"/>
      <c r="C57" s="512" t="s">
        <v>227</v>
      </c>
      <c r="D57" s="513"/>
      <c r="E57" s="513"/>
      <c r="F57" s="513"/>
      <c r="G57" s="513"/>
      <c r="H57" s="513"/>
      <c r="I57" s="513"/>
      <c r="J57" s="513"/>
      <c r="K57" s="513"/>
      <c r="L57" s="513"/>
    </row>
    <row r="58" spans="1:12" s="225" customFormat="1" ht="28.5" customHeight="1">
      <c r="A58" s="169" t="s">
        <v>143</v>
      </c>
      <c r="B58" s="224" t="s">
        <v>245</v>
      </c>
      <c r="C58" s="223" t="s">
        <v>371</v>
      </c>
      <c r="D58" s="223"/>
      <c r="E58" s="223"/>
      <c r="F58" s="223"/>
      <c r="G58" s="223"/>
      <c r="H58" s="223"/>
      <c r="I58" s="223"/>
      <c r="J58" s="223"/>
      <c r="K58" s="223"/>
      <c r="L58" s="223"/>
    </row>
    <row r="59" spans="1:12" s="225" customFormat="1" ht="45.75" customHeight="1">
      <c r="A59" s="226" t="s">
        <v>214</v>
      </c>
      <c r="B59" s="224"/>
      <c r="C59" s="512" t="s">
        <v>55</v>
      </c>
      <c r="D59" s="513"/>
      <c r="E59" s="513"/>
      <c r="F59" s="513"/>
      <c r="G59" s="513"/>
      <c r="H59" s="513"/>
      <c r="I59" s="513"/>
      <c r="J59" s="513"/>
      <c r="K59" s="513"/>
      <c r="L59" s="513"/>
    </row>
    <row r="60" spans="1:12" s="225" customFormat="1" ht="31.5" customHeight="1">
      <c r="A60" s="226" t="s">
        <v>271</v>
      </c>
      <c r="B60" s="224"/>
      <c r="C60" s="512" t="s">
        <v>58</v>
      </c>
      <c r="D60" s="513"/>
      <c r="E60" s="513"/>
      <c r="F60" s="513"/>
      <c r="G60" s="513"/>
      <c r="H60" s="513"/>
      <c r="I60" s="513"/>
      <c r="J60" s="513"/>
      <c r="K60" s="513"/>
      <c r="L60" s="513"/>
    </row>
    <row r="61" spans="1:12" s="225" customFormat="1" ht="44.25" customHeight="1">
      <c r="A61" s="226" t="s">
        <v>272</v>
      </c>
      <c r="B61" s="224"/>
      <c r="C61" s="512" t="s">
        <v>61</v>
      </c>
      <c r="D61" s="513"/>
      <c r="E61" s="513"/>
      <c r="F61" s="513"/>
      <c r="G61" s="513"/>
      <c r="H61" s="513"/>
      <c r="I61" s="513"/>
      <c r="J61" s="513"/>
      <c r="K61" s="513"/>
      <c r="L61" s="513"/>
    </row>
    <row r="62" spans="1:12" s="225" customFormat="1" ht="31.5" customHeight="1">
      <c r="A62" s="226" t="s">
        <v>59</v>
      </c>
      <c r="B62" s="224"/>
      <c r="C62" s="512" t="s">
        <v>425</v>
      </c>
      <c r="D62" s="513"/>
      <c r="E62" s="513"/>
      <c r="F62" s="513"/>
      <c r="G62" s="513"/>
      <c r="H62" s="513"/>
      <c r="I62" s="513"/>
      <c r="J62" s="513"/>
      <c r="K62" s="513"/>
      <c r="L62" s="513"/>
    </row>
    <row r="63" spans="1:12" s="174" customFormat="1" ht="30.75" customHeight="1">
      <c r="A63" s="222"/>
      <c r="B63" s="169"/>
      <c r="C63" s="547" t="s">
        <v>60</v>
      </c>
      <c r="D63" s="513"/>
      <c r="E63" s="513"/>
      <c r="F63" s="513"/>
      <c r="G63" s="513"/>
      <c r="H63" s="513"/>
      <c r="I63" s="513"/>
      <c r="J63" s="513"/>
      <c r="K63" s="513"/>
      <c r="L63" s="513"/>
    </row>
    <row r="64" spans="1:12" s="174" customFormat="1" ht="21" customHeight="1">
      <c r="A64" s="169" t="s">
        <v>145</v>
      </c>
      <c r="B64" s="224" t="s">
        <v>245</v>
      </c>
      <c r="C64" s="223" t="s">
        <v>144</v>
      </c>
      <c r="D64" s="223"/>
      <c r="E64" s="223"/>
      <c r="F64" s="223"/>
      <c r="G64" s="223"/>
      <c r="H64" s="223"/>
      <c r="I64" s="223"/>
      <c r="J64" s="223"/>
      <c r="K64" s="223"/>
      <c r="L64" s="223"/>
    </row>
    <row r="65" spans="1:12" s="174" customFormat="1" ht="36.75" customHeight="1">
      <c r="A65" s="169"/>
      <c r="B65" s="169"/>
      <c r="C65" s="547" t="s">
        <v>180</v>
      </c>
      <c r="D65" s="513"/>
      <c r="E65" s="513"/>
      <c r="F65" s="513"/>
      <c r="G65" s="513"/>
      <c r="H65" s="513"/>
      <c r="I65" s="513"/>
      <c r="J65" s="513"/>
      <c r="K65" s="513"/>
      <c r="L65" s="513"/>
    </row>
    <row r="66" spans="1:12" s="174" customFormat="1" ht="22.5" customHeight="1">
      <c r="A66" s="169" t="s">
        <v>147</v>
      </c>
      <c r="B66" s="169"/>
      <c r="C66" s="223" t="s">
        <v>148</v>
      </c>
      <c r="D66" s="171"/>
      <c r="E66" s="171"/>
      <c r="F66" s="171"/>
      <c r="G66" s="171"/>
      <c r="H66" s="171"/>
      <c r="I66" s="172"/>
      <c r="J66" s="182"/>
      <c r="K66" s="182"/>
      <c r="L66" s="172"/>
    </row>
    <row r="67" spans="1:12" s="174" customFormat="1" ht="52.5" customHeight="1">
      <c r="A67" s="226" t="s">
        <v>246</v>
      </c>
      <c r="B67" s="169"/>
      <c r="C67" s="536" t="s">
        <v>35</v>
      </c>
      <c r="D67" s="513"/>
      <c r="E67" s="513"/>
      <c r="F67" s="513"/>
      <c r="G67" s="513"/>
      <c r="H67" s="513"/>
      <c r="I67" s="513"/>
      <c r="J67" s="513"/>
      <c r="K67" s="513"/>
      <c r="L67" s="513"/>
    </row>
    <row r="68" spans="1:12" s="174" customFormat="1" ht="49.5" customHeight="1">
      <c r="A68" s="226" t="s">
        <v>247</v>
      </c>
      <c r="B68" s="169"/>
      <c r="C68" s="536" t="s">
        <v>36</v>
      </c>
      <c r="D68" s="513"/>
      <c r="E68" s="513"/>
      <c r="F68" s="513"/>
      <c r="G68" s="513"/>
      <c r="H68" s="513"/>
      <c r="I68" s="513"/>
      <c r="J68" s="513"/>
      <c r="K68" s="513"/>
      <c r="L68" s="513"/>
    </row>
    <row r="69" spans="1:12" s="174" customFormat="1" ht="41.25" customHeight="1">
      <c r="A69" s="226" t="s">
        <v>135</v>
      </c>
      <c r="B69" s="169"/>
      <c r="C69" s="536" t="s">
        <v>100</v>
      </c>
      <c r="D69" s="513"/>
      <c r="E69" s="513"/>
      <c r="F69" s="513"/>
      <c r="G69" s="513"/>
      <c r="H69" s="513"/>
      <c r="I69" s="513"/>
      <c r="J69" s="513"/>
      <c r="K69" s="513"/>
      <c r="L69" s="513"/>
    </row>
    <row r="70" spans="1:12" ht="27" customHeight="1">
      <c r="A70" s="197" t="s">
        <v>149</v>
      </c>
      <c r="B70" s="197" t="s">
        <v>260</v>
      </c>
      <c r="C70" s="227" t="s">
        <v>150</v>
      </c>
      <c r="D70" s="228"/>
      <c r="E70" s="228"/>
      <c r="F70" s="228"/>
      <c r="G70" s="228"/>
      <c r="H70" s="228"/>
      <c r="I70" s="172"/>
      <c r="J70" s="182"/>
      <c r="K70" s="229"/>
      <c r="L70" s="172"/>
    </row>
    <row r="71" spans="1:12" s="168" customFormat="1" ht="23.25" customHeight="1">
      <c r="A71" s="230"/>
      <c r="B71" s="230"/>
      <c r="C71" s="558" t="s">
        <v>287</v>
      </c>
      <c r="D71" s="559"/>
      <c r="E71" s="559"/>
      <c r="F71" s="559"/>
      <c r="G71" s="559"/>
      <c r="H71" s="559"/>
      <c r="I71" s="559"/>
      <c r="J71" s="559"/>
      <c r="K71" s="559"/>
      <c r="L71" s="559"/>
    </row>
    <row r="72" spans="3:12" ht="41.25" customHeight="1" thickBot="1">
      <c r="C72" s="231"/>
      <c r="D72" s="232"/>
      <c r="E72" s="163" t="s">
        <v>281</v>
      </c>
      <c r="F72" s="128" t="s">
        <v>411</v>
      </c>
      <c r="G72" s="125" t="s">
        <v>412</v>
      </c>
      <c r="H72" s="125" t="s">
        <v>288</v>
      </c>
      <c r="I72" s="233" t="s">
        <v>282</v>
      </c>
      <c r="J72" s="139" t="s">
        <v>37</v>
      </c>
      <c r="K72" s="233" t="s">
        <v>298</v>
      </c>
      <c r="L72" s="233" t="s">
        <v>228</v>
      </c>
    </row>
    <row r="73" spans="3:12" ht="21" customHeight="1">
      <c r="C73" s="234" t="s">
        <v>3</v>
      </c>
      <c r="D73" s="232"/>
      <c r="E73" s="235" t="s">
        <v>186</v>
      </c>
      <c r="F73" s="235" t="s">
        <v>186</v>
      </c>
      <c r="G73" s="235" t="s">
        <v>410</v>
      </c>
      <c r="H73" s="235" t="s">
        <v>186</v>
      </c>
      <c r="I73" s="235" t="s">
        <v>186</v>
      </c>
      <c r="J73" s="235" t="s">
        <v>186</v>
      </c>
      <c r="K73" s="235" t="s">
        <v>186</v>
      </c>
      <c r="L73" s="235" t="s">
        <v>186</v>
      </c>
    </row>
    <row r="74" spans="3:12" ht="0.75" customHeight="1">
      <c r="C74" s="234"/>
      <c r="D74" s="232"/>
      <c r="E74" s="236"/>
      <c r="F74" s="237"/>
      <c r="G74" s="237"/>
      <c r="H74" s="236"/>
      <c r="I74" s="237"/>
      <c r="J74" s="237"/>
      <c r="K74" s="237"/>
      <c r="L74" s="237"/>
    </row>
    <row r="75" spans="3:12" ht="20.25" customHeight="1">
      <c r="C75" s="238" t="s">
        <v>217</v>
      </c>
      <c r="D75" s="232"/>
      <c r="E75" s="231"/>
      <c r="F75" s="231"/>
      <c r="G75" s="231"/>
      <c r="H75" s="231"/>
      <c r="I75" s="231"/>
      <c r="J75" s="231"/>
      <c r="K75" s="231"/>
      <c r="L75" s="231"/>
    </row>
    <row r="76" spans="3:12" ht="22.5" customHeight="1">
      <c r="C76" s="231" t="s">
        <v>283</v>
      </c>
      <c r="D76" s="232"/>
      <c r="E76" s="231">
        <v>487203</v>
      </c>
      <c r="F76" s="231">
        <v>217661</v>
      </c>
      <c r="G76" s="231">
        <v>95090</v>
      </c>
      <c r="H76" s="231">
        <v>6991</v>
      </c>
      <c r="I76" s="231">
        <v>3186098</v>
      </c>
      <c r="J76" s="231">
        <v>137540</v>
      </c>
      <c r="K76" s="231">
        <v>-16257</v>
      </c>
      <c r="L76" s="231">
        <f>SUM(E76:K76)</f>
        <v>4114326</v>
      </c>
    </row>
    <row r="77" spans="3:12" ht="21.75" customHeight="1">
      <c r="C77" s="239" t="s">
        <v>284</v>
      </c>
      <c r="D77" s="232"/>
      <c r="E77" s="231">
        <v>0</v>
      </c>
      <c r="F77" s="231">
        <v>0</v>
      </c>
      <c r="G77" s="231">
        <v>-4973</v>
      </c>
      <c r="H77" s="231">
        <v>0</v>
      </c>
      <c r="I77" s="231">
        <v>-11284</v>
      </c>
      <c r="J77" s="231">
        <v>0</v>
      </c>
      <c r="K77" s="231">
        <v>16257</v>
      </c>
      <c r="L77" s="231">
        <v>0</v>
      </c>
    </row>
    <row r="78" spans="1:12" s="232" customFormat="1" ht="22.5" customHeight="1" thickBot="1">
      <c r="A78" s="243"/>
      <c r="B78" s="243"/>
      <c r="C78" s="231" t="s">
        <v>285</v>
      </c>
      <c r="E78" s="240">
        <f aca="true" t="shared" si="0" ref="E78:J78">SUM(E76:E77)</f>
        <v>487203</v>
      </c>
      <c r="F78" s="240">
        <f t="shared" si="0"/>
        <v>217661</v>
      </c>
      <c r="G78" s="240">
        <f t="shared" si="0"/>
        <v>90117</v>
      </c>
      <c r="H78" s="240">
        <f>SUM(H76:H77)</f>
        <v>6991</v>
      </c>
      <c r="I78" s="240">
        <f t="shared" si="0"/>
        <v>3174814</v>
      </c>
      <c r="J78" s="240">
        <f t="shared" si="0"/>
        <v>137540</v>
      </c>
      <c r="K78" s="240">
        <f>SUM(K76:K77)</f>
        <v>0</v>
      </c>
      <c r="L78" s="240">
        <f>SUM(L76:L77)</f>
        <v>4114326</v>
      </c>
    </row>
    <row r="79" spans="3:12" ht="4.5" customHeight="1">
      <c r="C79" s="231"/>
      <c r="D79" s="232"/>
      <c r="E79" s="231"/>
      <c r="F79" s="231"/>
      <c r="G79" s="231"/>
      <c r="H79" s="231"/>
      <c r="I79" s="231"/>
      <c r="J79" s="231"/>
      <c r="K79" s="231"/>
      <c r="L79" s="231"/>
    </row>
    <row r="80" spans="3:12" ht="19.5" customHeight="1">
      <c r="C80" s="238" t="s">
        <v>286</v>
      </c>
      <c r="D80" s="232"/>
      <c r="E80" s="231"/>
      <c r="F80" s="231"/>
      <c r="G80" s="231"/>
      <c r="H80" s="231"/>
      <c r="I80" s="231"/>
      <c r="J80" s="231"/>
      <c r="K80" s="231"/>
      <c r="L80" s="231"/>
    </row>
    <row r="81" spans="3:12" ht="17.25" customHeight="1">
      <c r="C81" s="538" t="s">
        <v>292</v>
      </c>
      <c r="D81" s="539"/>
      <c r="E81" s="242"/>
      <c r="F81" s="242"/>
      <c r="G81" s="242"/>
      <c r="H81" s="242"/>
      <c r="I81" s="242"/>
      <c r="J81" s="242"/>
      <c r="K81" s="242"/>
      <c r="L81" s="242"/>
    </row>
    <row r="82" spans="3:12" ht="18.75" customHeight="1">
      <c r="C82" s="560" t="s">
        <v>305</v>
      </c>
      <c r="D82" s="539"/>
      <c r="E82" s="231">
        <v>49180</v>
      </c>
      <c r="F82" s="231">
        <v>52113</v>
      </c>
      <c r="G82" s="231">
        <v>28476</v>
      </c>
      <c r="H82" s="231">
        <v>-3643</v>
      </c>
      <c r="I82" s="231">
        <v>79703</v>
      </c>
      <c r="J82" s="231">
        <v>-7061</v>
      </c>
      <c r="K82" s="231"/>
      <c r="L82" s="231">
        <f>SUM(E82:K82)</f>
        <v>198768</v>
      </c>
    </row>
    <row r="83" spans="3:12" ht="19.5" customHeight="1">
      <c r="C83" s="231" t="s">
        <v>291</v>
      </c>
      <c r="D83" s="231"/>
      <c r="E83" s="231">
        <v>-33677</v>
      </c>
      <c r="F83" s="231">
        <v>-4031</v>
      </c>
      <c r="G83" s="231">
        <v>-43276</v>
      </c>
      <c r="H83" s="231">
        <v>-53868</v>
      </c>
      <c r="I83" s="231">
        <v>-36879</v>
      </c>
      <c r="J83" s="231">
        <v>-12011</v>
      </c>
      <c r="K83" s="231">
        <v>65285</v>
      </c>
      <c r="L83" s="231">
        <f>SUM(E83:K83)</f>
        <v>-118457</v>
      </c>
    </row>
    <row r="84" spans="3:12" ht="18.75" customHeight="1">
      <c r="C84" s="231" t="s">
        <v>252</v>
      </c>
      <c r="D84" s="231"/>
      <c r="E84" s="231">
        <v>40974</v>
      </c>
      <c r="F84" s="231">
        <v>1705</v>
      </c>
      <c r="G84" s="231">
        <v>17956</v>
      </c>
      <c r="H84" s="231">
        <v>168</v>
      </c>
      <c r="I84" s="231">
        <v>1488</v>
      </c>
      <c r="J84" s="231">
        <v>6974</v>
      </c>
      <c r="K84" s="231">
        <v>-65285</v>
      </c>
      <c r="L84" s="231">
        <f>SUM(E84:K84)</f>
        <v>3980</v>
      </c>
    </row>
    <row r="85" spans="3:12" ht="21" customHeight="1">
      <c r="C85" s="231" t="s">
        <v>357</v>
      </c>
      <c r="D85" s="231"/>
      <c r="E85" s="231">
        <v>-5000</v>
      </c>
      <c r="F85" s="231">
        <v>0</v>
      </c>
      <c r="G85" s="231">
        <v>0</v>
      </c>
      <c r="H85" s="231">
        <v>-5869</v>
      </c>
      <c r="I85" s="231">
        <v>0</v>
      </c>
      <c r="J85" s="231">
        <v>2131</v>
      </c>
      <c r="K85" s="231"/>
      <c r="L85" s="231">
        <f>SUM(E85:K85)</f>
        <v>-8738</v>
      </c>
    </row>
    <row r="86" spans="3:12" ht="19.5" customHeight="1">
      <c r="C86" s="231" t="s">
        <v>293</v>
      </c>
      <c r="D86" s="231"/>
      <c r="E86" s="231">
        <v>2463</v>
      </c>
      <c r="F86" s="231">
        <v>0</v>
      </c>
      <c r="G86" s="231">
        <v>-4583</v>
      </c>
      <c r="H86" s="231">
        <v>71914</v>
      </c>
      <c r="I86" s="231">
        <v>-4850</v>
      </c>
      <c r="J86" s="231">
        <v>16093</v>
      </c>
      <c r="K86" s="231"/>
      <c r="L86" s="231">
        <f>SUM(E86:K86)</f>
        <v>81037</v>
      </c>
    </row>
    <row r="87" spans="1:12" s="232" customFormat="1" ht="16.5" customHeight="1">
      <c r="A87" s="243"/>
      <c r="B87" s="243"/>
      <c r="C87" s="540" t="s">
        <v>306</v>
      </c>
      <c r="D87" s="540"/>
      <c r="E87" s="231"/>
      <c r="F87" s="231"/>
      <c r="G87" s="231"/>
      <c r="H87" s="231"/>
      <c r="I87" s="231"/>
      <c r="J87" s="231"/>
      <c r="K87" s="231"/>
      <c r="L87" s="231"/>
    </row>
    <row r="88" spans="3:12" ht="5.25" customHeight="1">
      <c r="C88" s="570"/>
      <c r="D88" s="571"/>
      <c r="E88" s="550">
        <f aca="true" t="shared" si="1" ref="E88:J88">SUM(E82:E87)</f>
        <v>53940</v>
      </c>
      <c r="F88" s="550">
        <f t="shared" si="1"/>
        <v>49787</v>
      </c>
      <c r="G88" s="550">
        <f t="shared" si="1"/>
        <v>-1427</v>
      </c>
      <c r="H88" s="550">
        <f>SUM(H82:H87)</f>
        <v>8702</v>
      </c>
      <c r="I88" s="550">
        <f t="shared" si="1"/>
        <v>39462</v>
      </c>
      <c r="J88" s="550">
        <f t="shared" si="1"/>
        <v>6126</v>
      </c>
      <c r="K88" s="550">
        <f>'[1]Seg rpt (final format)'!H21</f>
        <v>0</v>
      </c>
      <c r="L88" s="550">
        <f>SUM(L82:L87)</f>
        <v>156590</v>
      </c>
    </row>
    <row r="89" spans="3:12" ht="19.5" customHeight="1">
      <c r="C89" s="571"/>
      <c r="D89" s="571"/>
      <c r="E89" s="553"/>
      <c r="F89" s="553"/>
      <c r="G89" s="553"/>
      <c r="H89" s="553"/>
      <c r="I89" s="553"/>
      <c r="J89" s="553"/>
      <c r="K89" s="553"/>
      <c r="L89" s="565"/>
    </row>
    <row r="90" spans="3:12" ht="23.25" customHeight="1">
      <c r="C90" s="231" t="s">
        <v>54</v>
      </c>
      <c r="D90" s="232"/>
      <c r="E90" s="231"/>
      <c r="F90" s="231"/>
      <c r="G90" s="231"/>
      <c r="H90" s="231"/>
      <c r="I90" s="231"/>
      <c r="J90" s="231"/>
      <c r="K90" s="231"/>
      <c r="L90" s="231">
        <f>'Consol PL'!I17</f>
        <v>248841</v>
      </c>
    </row>
    <row r="91" spans="3:12" ht="39" customHeight="1">
      <c r="C91" s="568" t="s">
        <v>309</v>
      </c>
      <c r="D91" s="568"/>
      <c r="E91" s="231"/>
      <c r="F91" s="231"/>
      <c r="G91" s="231"/>
      <c r="H91" s="231"/>
      <c r="I91" s="231"/>
      <c r="J91" s="231"/>
      <c r="K91" s="231"/>
      <c r="L91" s="455">
        <f>'Consol PL'!I18</f>
        <v>-19000</v>
      </c>
    </row>
    <row r="92" spans="3:12" ht="22.5" customHeight="1">
      <c r="C92" s="245" t="s">
        <v>350</v>
      </c>
      <c r="D92" s="474"/>
      <c r="E92" s="475"/>
      <c r="F92" s="475"/>
      <c r="G92" s="475"/>
      <c r="H92" s="475"/>
      <c r="I92" s="475"/>
      <c r="J92" s="475"/>
      <c r="K92" s="475"/>
      <c r="L92" s="379">
        <f>SUM(L88:L91)</f>
        <v>386431</v>
      </c>
    </row>
    <row r="93" spans="1:12" s="168" customFormat="1" ht="25.5" customHeight="1">
      <c r="A93" s="230"/>
      <c r="B93" s="230"/>
      <c r="C93" s="239" t="s">
        <v>187</v>
      </c>
      <c r="D93" s="239"/>
      <c r="E93" s="245"/>
      <c r="F93" s="239"/>
      <c r="G93" s="245"/>
      <c r="H93" s="245"/>
      <c r="I93" s="245"/>
      <c r="J93" s="245"/>
      <c r="K93" s="245"/>
      <c r="L93" s="246">
        <f>'Consol PL'!I20</f>
        <v>-35033</v>
      </c>
    </row>
    <row r="94" spans="3:12" ht="24.75" customHeight="1" thickBot="1">
      <c r="C94" s="238" t="s">
        <v>22</v>
      </c>
      <c r="D94" s="238"/>
      <c r="E94" s="238"/>
      <c r="F94" s="238"/>
      <c r="G94" s="238"/>
      <c r="H94" s="238"/>
      <c r="I94" s="238"/>
      <c r="J94" s="238"/>
      <c r="K94" s="238"/>
      <c r="L94" s="240">
        <f>SUM(L92:L93)</f>
        <v>351398</v>
      </c>
    </row>
    <row r="95" spans="1:12" s="168" customFormat="1" ht="13.5" customHeight="1">
      <c r="A95" s="230"/>
      <c r="B95" s="230"/>
      <c r="C95" s="247"/>
      <c r="D95" s="247"/>
      <c r="E95" s="248"/>
      <c r="F95" s="248"/>
      <c r="G95" s="248"/>
      <c r="H95" s="248"/>
      <c r="I95" s="248"/>
      <c r="J95" s="248"/>
      <c r="K95" s="248"/>
      <c r="L95" s="247"/>
    </row>
    <row r="96" spans="3:12" ht="18.75" customHeight="1" hidden="1">
      <c r="C96" s="247"/>
      <c r="D96" s="249"/>
      <c r="E96" s="250"/>
      <c r="F96" s="250"/>
      <c r="G96" s="250"/>
      <c r="H96" s="250"/>
      <c r="I96" s="250"/>
      <c r="J96" s="250"/>
      <c r="K96" s="250"/>
      <c r="L96" s="249"/>
    </row>
    <row r="97" spans="3:12" ht="4.5" customHeight="1" hidden="1">
      <c r="C97" s="251"/>
      <c r="D97" s="231"/>
      <c r="E97" s="231"/>
      <c r="F97" s="231"/>
      <c r="G97" s="231"/>
      <c r="H97" s="231"/>
      <c r="I97" s="231"/>
      <c r="J97" s="231"/>
      <c r="K97" s="231"/>
      <c r="L97" s="249"/>
    </row>
    <row r="98" spans="3:12" ht="15" customHeight="1" hidden="1">
      <c r="C98" s="251"/>
      <c r="D98" s="231"/>
      <c r="E98" s="231"/>
      <c r="F98" s="231"/>
      <c r="G98" s="231"/>
      <c r="H98" s="231"/>
      <c r="I98" s="231"/>
      <c r="J98" s="231"/>
      <c r="K98" s="231"/>
      <c r="L98" s="249"/>
    </row>
    <row r="99" spans="1:12" ht="27.75" customHeight="1" hidden="1">
      <c r="A99" s="197" t="s">
        <v>147</v>
      </c>
      <c r="B99" s="197" t="s">
        <v>260</v>
      </c>
      <c r="C99" s="227" t="s">
        <v>151</v>
      </c>
      <c r="D99" s="228"/>
      <c r="E99" s="228"/>
      <c r="F99" s="228"/>
      <c r="G99" s="228"/>
      <c r="H99" s="228"/>
      <c r="I99" s="172"/>
      <c r="J99" s="182"/>
      <c r="K99" s="229"/>
      <c r="L99" s="172"/>
    </row>
    <row r="100" spans="3:12" ht="42.75" customHeight="1" thickBot="1">
      <c r="C100" s="231"/>
      <c r="D100" s="232"/>
      <c r="E100" s="163" t="s">
        <v>281</v>
      </c>
      <c r="F100" s="128" t="s">
        <v>411</v>
      </c>
      <c r="G100" s="125" t="s">
        <v>412</v>
      </c>
      <c r="H100" s="125" t="s">
        <v>288</v>
      </c>
      <c r="I100" s="233" t="s">
        <v>282</v>
      </c>
      <c r="J100" s="139" t="s">
        <v>37</v>
      </c>
      <c r="K100" s="233" t="s">
        <v>298</v>
      </c>
      <c r="L100" s="233" t="s">
        <v>228</v>
      </c>
    </row>
    <row r="101" spans="3:12" ht="24" customHeight="1">
      <c r="C101" s="231"/>
      <c r="D101" s="232"/>
      <c r="E101" s="235" t="s">
        <v>186</v>
      </c>
      <c r="F101" s="235" t="s">
        <v>186</v>
      </c>
      <c r="G101" s="235" t="s">
        <v>262</v>
      </c>
      <c r="H101" s="235" t="s">
        <v>262</v>
      </c>
      <c r="I101" s="235" t="s">
        <v>262</v>
      </c>
      <c r="J101" s="235" t="s">
        <v>262</v>
      </c>
      <c r="K101" s="235" t="s">
        <v>262</v>
      </c>
      <c r="L101" s="252" t="s">
        <v>262</v>
      </c>
    </row>
    <row r="102" spans="3:12" ht="19.5" customHeight="1">
      <c r="C102" s="234" t="s">
        <v>409</v>
      </c>
      <c r="D102" s="232"/>
      <c r="E102" s="236"/>
      <c r="F102" s="236"/>
      <c r="G102" s="237"/>
      <c r="H102" s="237"/>
      <c r="I102" s="237"/>
      <c r="J102" s="237"/>
      <c r="K102" s="237"/>
      <c r="L102" s="237"/>
    </row>
    <row r="103" spans="3:12" ht="2.25" customHeight="1">
      <c r="C103" s="234"/>
      <c r="D103" s="232"/>
      <c r="E103" s="236"/>
      <c r="F103" s="236"/>
      <c r="G103" s="237"/>
      <c r="H103" s="237"/>
      <c r="I103" s="237"/>
      <c r="J103" s="237"/>
      <c r="K103" s="237"/>
      <c r="L103" s="237"/>
    </row>
    <row r="104" spans="3:12" ht="16.5" customHeight="1">
      <c r="C104" s="238" t="s">
        <v>217</v>
      </c>
      <c r="D104" s="232"/>
      <c r="E104" s="231"/>
      <c r="F104" s="231"/>
      <c r="G104" s="231"/>
      <c r="H104" s="231"/>
      <c r="I104" s="231"/>
      <c r="J104" s="231"/>
      <c r="K104" s="231"/>
      <c r="L104" s="231"/>
    </row>
    <row r="105" spans="3:12" ht="21" customHeight="1">
      <c r="C105" s="231" t="s">
        <v>283</v>
      </c>
      <c r="D105" s="232"/>
      <c r="E105" s="231">
        <v>452647</v>
      </c>
      <c r="F105" s="231">
        <v>248935</v>
      </c>
      <c r="G105" s="231">
        <v>65749</v>
      </c>
      <c r="H105" s="231">
        <v>6317</v>
      </c>
      <c r="I105" s="231">
        <v>1073537</v>
      </c>
      <c r="J105" s="231">
        <v>92555</v>
      </c>
      <c r="K105" s="231">
        <v>-15570</v>
      </c>
      <c r="L105" s="231">
        <v>1924170</v>
      </c>
    </row>
    <row r="106" spans="3:12" ht="24.75" customHeight="1">
      <c r="C106" s="239" t="s">
        <v>284</v>
      </c>
      <c r="D106" s="232"/>
      <c r="E106" s="231">
        <v>0</v>
      </c>
      <c r="F106" s="231">
        <v>0</v>
      </c>
      <c r="G106" s="231">
        <v>-5488</v>
      </c>
      <c r="H106" s="231">
        <v>0</v>
      </c>
      <c r="I106" s="231">
        <v>-10082</v>
      </c>
      <c r="J106" s="231">
        <v>0</v>
      </c>
      <c r="K106" s="231">
        <v>15570</v>
      </c>
      <c r="L106" s="231">
        <v>0</v>
      </c>
    </row>
    <row r="107" spans="3:12" ht="24" customHeight="1" thickBot="1">
      <c r="C107" s="231" t="s">
        <v>285</v>
      </c>
      <c r="D107" s="232"/>
      <c r="E107" s="240">
        <v>452647</v>
      </c>
      <c r="F107" s="240">
        <v>248935</v>
      </c>
      <c r="G107" s="240">
        <v>60261</v>
      </c>
      <c r="H107" s="240">
        <v>6317</v>
      </c>
      <c r="I107" s="240">
        <v>1063455</v>
      </c>
      <c r="J107" s="240">
        <v>92555</v>
      </c>
      <c r="K107" s="240">
        <v>0</v>
      </c>
      <c r="L107" s="240">
        <v>1924170</v>
      </c>
    </row>
    <row r="108" spans="3:12" ht="9" customHeight="1">
      <c r="C108" s="231"/>
      <c r="D108" s="232"/>
      <c r="E108" s="231"/>
      <c r="F108" s="231"/>
      <c r="G108" s="231"/>
      <c r="H108" s="231"/>
      <c r="I108" s="231"/>
      <c r="J108" s="231"/>
      <c r="K108" s="231"/>
      <c r="L108" s="231"/>
    </row>
    <row r="109" spans="3:12" ht="16.5" customHeight="1">
      <c r="C109" s="238" t="s">
        <v>286</v>
      </c>
      <c r="D109" s="232"/>
      <c r="E109" s="231"/>
      <c r="F109" s="231"/>
      <c r="G109" s="231"/>
      <c r="H109" s="231"/>
      <c r="I109" s="231"/>
      <c r="J109" s="231"/>
      <c r="K109" s="231"/>
      <c r="L109" s="231"/>
    </row>
    <row r="110" spans="3:12" ht="16.5" customHeight="1">
      <c r="C110" s="538" t="s">
        <v>292</v>
      </c>
      <c r="D110" s="539"/>
      <c r="E110" s="242"/>
      <c r="F110" s="242"/>
      <c r="G110" s="242"/>
      <c r="H110" s="242"/>
      <c r="I110" s="242"/>
      <c r="J110" s="242"/>
      <c r="K110" s="242"/>
      <c r="L110" s="242"/>
    </row>
    <row r="111" spans="3:12" ht="16.5" customHeight="1">
      <c r="C111" s="560" t="s">
        <v>305</v>
      </c>
      <c r="D111" s="539"/>
      <c r="E111" s="231">
        <v>50047</v>
      </c>
      <c r="F111" s="231">
        <v>75533</v>
      </c>
      <c r="G111" s="231">
        <v>12019</v>
      </c>
      <c r="H111" s="231">
        <v>-3742</v>
      </c>
      <c r="I111" s="231">
        <v>32193</v>
      </c>
      <c r="J111" s="231">
        <v>-1556</v>
      </c>
      <c r="K111" s="231"/>
      <c r="L111" s="231">
        <v>164494</v>
      </c>
    </row>
    <row r="112" spans="3:12" ht="22.5" customHeight="1">
      <c r="C112" s="231" t="s">
        <v>291</v>
      </c>
      <c r="D112" s="232"/>
      <c r="E112" s="231">
        <v>-25948</v>
      </c>
      <c r="F112" s="231">
        <v>-2176</v>
      </c>
      <c r="G112" s="231">
        <v>-40899</v>
      </c>
      <c r="H112" s="231">
        <v>-39394</v>
      </c>
      <c r="I112" s="231">
        <v>-17047</v>
      </c>
      <c r="J112" s="231">
        <v>-5358</v>
      </c>
      <c r="K112" s="231">
        <v>21153</v>
      </c>
      <c r="L112" s="231">
        <v>-109669</v>
      </c>
    </row>
    <row r="113" spans="3:12" ht="20.25" customHeight="1">
      <c r="C113" s="231" t="s">
        <v>252</v>
      </c>
      <c r="D113" s="232"/>
      <c r="E113" s="231">
        <v>8160</v>
      </c>
      <c r="F113" s="231">
        <v>1331</v>
      </c>
      <c r="G113" s="231">
        <v>10432</v>
      </c>
      <c r="H113" s="231">
        <v>103</v>
      </c>
      <c r="I113" s="231">
        <v>2272</v>
      </c>
      <c r="J113" s="231">
        <v>3042</v>
      </c>
      <c r="K113" s="231">
        <v>-21153</v>
      </c>
      <c r="L113" s="231">
        <v>4187</v>
      </c>
    </row>
    <row r="114" ht="4.5" customHeight="1"/>
    <row r="115" spans="3:12" ht="25.5" customHeight="1">
      <c r="C115" s="538" t="s">
        <v>357</v>
      </c>
      <c r="D115" s="539"/>
      <c r="E115" s="249">
        <v>0</v>
      </c>
      <c r="F115" s="249">
        <v>0</v>
      </c>
      <c r="G115" s="249">
        <v>0</v>
      </c>
      <c r="H115" s="249">
        <v>30015</v>
      </c>
      <c r="I115" s="249">
        <v>0</v>
      </c>
      <c r="J115" s="249">
        <v>0</v>
      </c>
      <c r="K115" s="231"/>
      <c r="L115" s="231">
        <v>30015</v>
      </c>
    </row>
    <row r="116" spans="3:12" ht="24" customHeight="1">
      <c r="C116" s="540" t="s">
        <v>293</v>
      </c>
      <c r="D116" s="540"/>
      <c r="E116" s="249">
        <v>1178</v>
      </c>
      <c r="F116" s="249">
        <v>0</v>
      </c>
      <c r="G116" s="249">
        <v>-766</v>
      </c>
      <c r="H116" s="249">
        <v>65214</v>
      </c>
      <c r="I116" s="249">
        <v>2902</v>
      </c>
      <c r="J116" s="249">
        <v>13402</v>
      </c>
      <c r="K116" s="249">
        <v>0</v>
      </c>
      <c r="L116" s="231">
        <v>81930</v>
      </c>
    </row>
    <row r="117" spans="3:12" ht="20.25" customHeight="1">
      <c r="C117" s="540" t="s">
        <v>306</v>
      </c>
      <c r="D117" s="540"/>
      <c r="E117" s="231"/>
      <c r="F117" s="231"/>
      <c r="G117" s="231"/>
      <c r="H117" s="231"/>
      <c r="I117" s="231"/>
      <c r="J117" s="231"/>
      <c r="K117" s="231"/>
      <c r="L117" s="231"/>
    </row>
    <row r="118" spans="3:12" ht="4.5" customHeight="1">
      <c r="C118" s="231"/>
      <c r="D118" s="232"/>
      <c r="E118" s="550">
        <f aca="true" t="shared" si="2" ref="E118:L118">SUM(E111:E117)</f>
        <v>33437</v>
      </c>
      <c r="F118" s="550">
        <f t="shared" si="2"/>
        <v>74688</v>
      </c>
      <c r="G118" s="550">
        <f t="shared" si="2"/>
        <v>-19214</v>
      </c>
      <c r="H118" s="550">
        <f t="shared" si="2"/>
        <v>52196</v>
      </c>
      <c r="I118" s="550">
        <f t="shared" si="2"/>
        <v>20320</v>
      </c>
      <c r="J118" s="550">
        <f t="shared" si="2"/>
        <v>9530</v>
      </c>
      <c r="K118" s="550">
        <f t="shared" si="2"/>
        <v>0</v>
      </c>
      <c r="L118" s="550">
        <f t="shared" si="2"/>
        <v>170957</v>
      </c>
    </row>
    <row r="119" spans="3:12" ht="20.25" customHeight="1">
      <c r="C119" s="239"/>
      <c r="D119" s="362"/>
      <c r="E119" s="551"/>
      <c r="F119" s="551"/>
      <c r="G119" s="551"/>
      <c r="H119" s="551"/>
      <c r="I119" s="551"/>
      <c r="J119" s="551"/>
      <c r="K119" s="551"/>
      <c r="L119" s="569"/>
    </row>
    <row r="120" spans="3:12" ht="28.5" customHeight="1">
      <c r="C120" s="231" t="s">
        <v>54</v>
      </c>
      <c r="D120" s="232"/>
      <c r="E120" s="231"/>
      <c r="F120" s="231"/>
      <c r="G120" s="231"/>
      <c r="H120" s="231"/>
      <c r="I120" s="231"/>
      <c r="J120" s="231"/>
      <c r="K120" s="231"/>
      <c r="L120" s="231">
        <v>183236</v>
      </c>
    </row>
    <row r="121" spans="3:12" ht="39" customHeight="1">
      <c r="C121" s="568" t="s">
        <v>309</v>
      </c>
      <c r="D121" s="568"/>
      <c r="E121" s="231"/>
      <c r="F121" s="231"/>
      <c r="G121" s="231"/>
      <c r="H121" s="231"/>
      <c r="I121" s="231"/>
      <c r="J121" s="231"/>
      <c r="K121" s="231"/>
      <c r="L121" s="455">
        <v>-83000</v>
      </c>
    </row>
    <row r="122" spans="3:12" ht="20.25" customHeight="1">
      <c r="C122" s="239" t="s">
        <v>350</v>
      </c>
      <c r="D122" s="362"/>
      <c r="E122" s="378"/>
      <c r="F122" s="378"/>
      <c r="G122" s="378"/>
      <c r="H122" s="378"/>
      <c r="I122" s="378"/>
      <c r="J122" s="378"/>
      <c r="K122" s="378"/>
      <c r="L122" s="379">
        <f>SUM(L118:L121)</f>
        <v>271193</v>
      </c>
    </row>
    <row r="123" spans="3:12" ht="21.75" customHeight="1">
      <c r="C123" s="231" t="s">
        <v>187</v>
      </c>
      <c r="D123" s="362"/>
      <c r="E123" s="245"/>
      <c r="F123" s="245"/>
      <c r="G123" s="245"/>
      <c r="H123" s="245"/>
      <c r="I123" s="245"/>
      <c r="J123" s="245"/>
      <c r="K123" s="245"/>
      <c r="L123" s="246">
        <v>-40746</v>
      </c>
    </row>
    <row r="124" spans="3:12" ht="22.5" customHeight="1" thickBot="1">
      <c r="C124" s="231" t="s">
        <v>22</v>
      </c>
      <c r="D124" s="231"/>
      <c r="E124" s="238"/>
      <c r="F124" s="238"/>
      <c r="G124" s="238"/>
      <c r="H124" s="238"/>
      <c r="I124" s="238"/>
      <c r="J124" s="238"/>
      <c r="K124" s="238"/>
      <c r="L124" s="240">
        <f>SUM(L122:L123)</f>
        <v>230447</v>
      </c>
    </row>
    <row r="125" spans="3:12" ht="11.25" customHeight="1">
      <c r="C125" s="249"/>
      <c r="D125" s="249"/>
      <c r="E125" s="248"/>
      <c r="F125" s="248"/>
      <c r="G125" s="248"/>
      <c r="H125" s="248"/>
      <c r="I125" s="248"/>
      <c r="J125" s="248"/>
      <c r="K125" s="248"/>
      <c r="L125" s="247"/>
    </row>
    <row r="126" spans="1:12" s="168" customFormat="1" ht="18.75" customHeight="1" hidden="1">
      <c r="A126" s="230"/>
      <c r="B126" s="230"/>
      <c r="C126" s="247"/>
      <c r="D126" s="247"/>
      <c r="E126" s="250"/>
      <c r="F126" s="250"/>
      <c r="G126" s="250"/>
      <c r="H126" s="250"/>
      <c r="I126" s="250"/>
      <c r="J126" s="250"/>
      <c r="K126" s="250"/>
      <c r="L126" s="249"/>
    </row>
    <row r="127" spans="3:12" ht="0.75" customHeight="1">
      <c r="C127" s="216"/>
      <c r="D127" s="253"/>
      <c r="E127" s="253"/>
      <c r="F127" s="253"/>
      <c r="G127" s="253"/>
      <c r="H127" s="253"/>
      <c r="I127" s="253"/>
      <c r="J127" s="253"/>
      <c r="K127" s="253"/>
      <c r="L127" s="253"/>
    </row>
    <row r="128" spans="1:12" s="174" customFormat="1" ht="21" customHeight="1">
      <c r="A128" s="169" t="s">
        <v>152</v>
      </c>
      <c r="B128" s="169" t="s">
        <v>209</v>
      </c>
      <c r="C128" s="223" t="s">
        <v>146</v>
      </c>
      <c r="D128" s="171"/>
      <c r="E128" s="171"/>
      <c r="F128" s="171"/>
      <c r="G128" s="171"/>
      <c r="H128" s="171"/>
      <c r="I128" s="172"/>
      <c r="J128" s="182"/>
      <c r="K128" s="182"/>
      <c r="L128" s="172"/>
    </row>
    <row r="129" spans="1:12" s="174" customFormat="1" ht="75" customHeight="1">
      <c r="A129" s="254" t="s">
        <v>246</v>
      </c>
      <c r="B129" s="224"/>
      <c r="C129" s="512" t="s">
        <v>346</v>
      </c>
      <c r="D129" s="552"/>
      <c r="E129" s="552"/>
      <c r="F129" s="552"/>
      <c r="G129" s="552"/>
      <c r="H129" s="552"/>
      <c r="I129" s="552"/>
      <c r="J129" s="552"/>
      <c r="K129" s="552"/>
      <c r="L129" s="552"/>
    </row>
    <row r="130" spans="1:12" s="174" customFormat="1" ht="24" customHeight="1">
      <c r="A130" s="254" t="s">
        <v>247</v>
      </c>
      <c r="B130" s="224"/>
      <c r="C130" s="563" t="s">
        <v>140</v>
      </c>
      <c r="D130" s="552"/>
      <c r="E130" s="552"/>
      <c r="F130" s="552"/>
      <c r="G130" s="552"/>
      <c r="H130" s="552"/>
      <c r="I130" s="552"/>
      <c r="J130" s="552"/>
      <c r="K130" s="552"/>
      <c r="L130" s="552"/>
    </row>
    <row r="131" spans="1:12" s="174" customFormat="1" ht="42" customHeight="1">
      <c r="A131" s="169"/>
      <c r="B131" s="169"/>
      <c r="C131" s="541" t="s">
        <v>2</v>
      </c>
      <c r="D131" s="549"/>
      <c r="E131" s="549"/>
      <c r="F131" s="549"/>
      <c r="G131" s="549"/>
      <c r="H131" s="549"/>
      <c r="I131" s="549"/>
      <c r="J131" s="549"/>
      <c r="K131" s="549"/>
      <c r="L131" s="549"/>
    </row>
    <row r="132" spans="1:12" s="174" customFormat="1" ht="24.75" customHeight="1">
      <c r="A132" s="169" t="s">
        <v>153</v>
      </c>
      <c r="B132" s="169"/>
      <c r="C132" s="223" t="s">
        <v>426</v>
      </c>
      <c r="D132" s="256"/>
      <c r="E132" s="256"/>
      <c r="F132" s="256"/>
      <c r="G132" s="256"/>
      <c r="H132" s="257"/>
      <c r="I132" s="257"/>
      <c r="J132" s="257"/>
      <c r="K132" s="257"/>
      <c r="L132" s="257"/>
    </row>
    <row r="133" spans="1:12" s="174" customFormat="1" ht="26.25" customHeight="1">
      <c r="A133" s="224"/>
      <c r="B133" s="178" t="s">
        <v>245</v>
      </c>
      <c r="C133" s="564" t="s">
        <v>427</v>
      </c>
      <c r="D133" s="549"/>
      <c r="E133" s="549"/>
      <c r="F133" s="549"/>
      <c r="G133" s="549"/>
      <c r="H133" s="549"/>
      <c r="I133" s="549"/>
      <c r="J133" s="549"/>
      <c r="K133" s="549"/>
      <c r="L133" s="549"/>
    </row>
    <row r="134" spans="1:12" s="174" customFormat="1" ht="33" customHeight="1">
      <c r="A134" s="169" t="s">
        <v>155</v>
      </c>
      <c r="B134" s="169"/>
      <c r="C134" s="223" t="s">
        <v>154</v>
      </c>
      <c r="D134" s="256"/>
      <c r="E134" s="256"/>
      <c r="F134" s="256"/>
      <c r="G134" s="256"/>
      <c r="H134" s="257"/>
      <c r="I134" s="257"/>
      <c r="J134" s="257"/>
      <c r="K134" s="257"/>
      <c r="L134" s="257"/>
    </row>
    <row r="135" spans="1:12" s="174" customFormat="1" ht="107.25" customHeight="1">
      <c r="A135" s="226" t="s">
        <v>246</v>
      </c>
      <c r="B135" s="169"/>
      <c r="C135" s="567" t="s">
        <v>310</v>
      </c>
      <c r="D135" s="513"/>
      <c r="E135" s="513"/>
      <c r="F135" s="513"/>
      <c r="G135" s="513"/>
      <c r="H135" s="513"/>
      <c r="I135" s="513"/>
      <c r="J135" s="513"/>
      <c r="K135" s="513"/>
      <c r="L135" s="513"/>
    </row>
    <row r="136" spans="1:12" s="174" customFormat="1" ht="6" customHeight="1">
      <c r="A136" s="226"/>
      <c r="B136" s="226"/>
      <c r="C136" s="530"/>
      <c r="D136" s="531"/>
      <c r="E136" s="531"/>
      <c r="F136" s="531"/>
      <c r="G136" s="531"/>
      <c r="H136" s="531"/>
      <c r="I136" s="531"/>
      <c r="J136" s="531"/>
      <c r="K136" s="531"/>
      <c r="L136" s="531"/>
    </row>
    <row r="137" spans="1:12" s="174" customFormat="1" ht="36.75" customHeight="1">
      <c r="A137" s="224"/>
      <c r="B137" s="178" t="s">
        <v>245</v>
      </c>
      <c r="C137" s="564" t="s">
        <v>97</v>
      </c>
      <c r="D137" s="549"/>
      <c r="E137" s="549"/>
      <c r="F137" s="549"/>
      <c r="G137" s="549"/>
      <c r="H137" s="549"/>
      <c r="I137" s="549"/>
      <c r="J137" s="549"/>
      <c r="K137" s="549"/>
      <c r="L137" s="549"/>
    </row>
    <row r="138" spans="1:12" s="174" customFormat="1" ht="1.5" customHeight="1">
      <c r="A138" s="224"/>
      <c r="B138" s="178"/>
      <c r="C138" s="258"/>
      <c r="D138" s="255"/>
      <c r="E138" s="255"/>
      <c r="F138" s="255"/>
      <c r="G138" s="255"/>
      <c r="H138" s="255"/>
      <c r="I138" s="255"/>
      <c r="J138" s="255"/>
      <c r="K138" s="255"/>
      <c r="L138" s="255"/>
    </row>
    <row r="139" spans="1:12" s="174" customFormat="1" ht="1.5" customHeight="1" hidden="1">
      <c r="A139" s="169"/>
      <c r="B139" s="169"/>
      <c r="D139" s="187"/>
      <c r="E139" s="187"/>
      <c r="F139" s="187"/>
      <c r="G139" s="187"/>
      <c r="H139" s="187"/>
      <c r="I139" s="220"/>
      <c r="J139" s="221"/>
      <c r="K139" s="182"/>
      <c r="L139" s="220"/>
    </row>
    <row r="140" spans="1:12" s="174" customFormat="1" ht="0.75" customHeight="1" hidden="1">
      <c r="A140" s="169"/>
      <c r="B140" s="169"/>
      <c r="C140" s="187"/>
      <c r="D140" s="187"/>
      <c r="E140" s="187"/>
      <c r="F140" s="187"/>
      <c r="G140" s="187"/>
      <c r="H140" s="187"/>
      <c r="I140" s="259"/>
      <c r="J140" s="191"/>
      <c r="K140" s="260"/>
      <c r="L140" s="261"/>
    </row>
    <row r="141" spans="1:12" s="174" customFormat="1" ht="24.75" customHeight="1">
      <c r="A141" s="169" t="s">
        <v>156</v>
      </c>
      <c r="B141" s="169" t="s">
        <v>208</v>
      </c>
      <c r="C141" s="223" t="s">
        <v>276</v>
      </c>
      <c r="D141" s="171"/>
      <c r="E141" s="171"/>
      <c r="F141" s="171"/>
      <c r="G141" s="171"/>
      <c r="H141" s="171"/>
      <c r="I141" s="172"/>
      <c r="J141" s="182"/>
      <c r="K141" s="182"/>
      <c r="L141" s="172"/>
    </row>
    <row r="142" spans="1:12" s="174" customFormat="1" ht="24.75" customHeight="1">
      <c r="A142" s="222" t="s">
        <v>246</v>
      </c>
      <c r="B142" s="169"/>
      <c r="C142" s="219" t="s">
        <v>23</v>
      </c>
      <c r="D142" s="171"/>
      <c r="E142" s="171"/>
      <c r="F142" s="171"/>
      <c r="G142" s="171"/>
      <c r="H142" s="171"/>
      <c r="I142" s="172"/>
      <c r="J142" s="182"/>
      <c r="K142" s="182"/>
      <c r="L142" s="172"/>
    </row>
    <row r="143" spans="1:12" s="174" customFormat="1" ht="24.75" customHeight="1">
      <c r="A143" s="222" t="s">
        <v>247</v>
      </c>
      <c r="B143" s="169"/>
      <c r="C143" s="219" t="s">
        <v>24</v>
      </c>
      <c r="D143" s="171"/>
      <c r="E143" s="171"/>
      <c r="F143" s="171"/>
      <c r="G143" s="171"/>
      <c r="H143" s="171"/>
      <c r="I143" s="172"/>
      <c r="J143" s="182"/>
      <c r="K143" s="182"/>
      <c r="L143" s="172"/>
    </row>
    <row r="144" spans="1:12" s="263" customFormat="1" ht="24" customHeight="1">
      <c r="A144" s="226"/>
      <c r="B144" s="262"/>
      <c r="C144" s="567" t="s">
        <v>48</v>
      </c>
      <c r="D144" s="513"/>
      <c r="E144" s="513"/>
      <c r="F144" s="513"/>
      <c r="G144" s="513"/>
      <c r="H144" s="513"/>
      <c r="I144" s="513"/>
      <c r="J144" s="513"/>
      <c r="K144" s="513"/>
      <c r="L144" s="513"/>
    </row>
    <row r="145" spans="1:12" s="261" customFormat="1" ht="31.5" customHeight="1">
      <c r="A145" s="197" t="s">
        <v>158</v>
      </c>
      <c r="B145" s="169" t="s">
        <v>211</v>
      </c>
      <c r="C145" s="264" t="s">
        <v>157</v>
      </c>
      <c r="D145" s="265"/>
      <c r="E145" s="265"/>
      <c r="F145" s="265"/>
      <c r="G145" s="265"/>
      <c r="H145" s="265"/>
      <c r="I145" s="220"/>
      <c r="J145" s="266"/>
      <c r="L145" s="220"/>
    </row>
    <row r="146" spans="1:12" s="261" customFormat="1" ht="65.25" customHeight="1">
      <c r="A146" s="169"/>
      <c r="B146" s="169"/>
      <c r="C146" s="512" t="s">
        <v>395</v>
      </c>
      <c r="D146" s="562"/>
      <c r="E146" s="562"/>
      <c r="F146" s="562"/>
      <c r="G146" s="562"/>
      <c r="H146" s="562"/>
      <c r="I146" s="562"/>
      <c r="J146" s="562"/>
      <c r="K146" s="562"/>
      <c r="L146" s="562"/>
    </row>
    <row r="147" spans="1:12" s="261" customFormat="1" ht="5.25" customHeight="1" hidden="1">
      <c r="A147" s="169"/>
      <c r="B147" s="169"/>
      <c r="C147" s="265"/>
      <c r="D147" s="265"/>
      <c r="E147" s="265"/>
      <c r="F147" s="265"/>
      <c r="G147" s="265"/>
      <c r="H147" s="265"/>
      <c r="I147" s="220"/>
      <c r="J147" s="266"/>
      <c r="L147" s="220"/>
    </row>
    <row r="148" spans="1:3" ht="20.25" customHeight="1">
      <c r="A148" s="197" t="s">
        <v>337</v>
      </c>
      <c r="C148" s="267" t="s">
        <v>312</v>
      </c>
    </row>
    <row r="149" spans="1:12" s="219" customFormat="1" ht="20.25" customHeight="1">
      <c r="A149" s="222"/>
      <c r="B149" s="222"/>
      <c r="C149" s="268" t="s">
        <v>94</v>
      </c>
      <c r="D149" s="268"/>
      <c r="E149" s="268"/>
      <c r="F149" s="268"/>
      <c r="G149" s="269"/>
      <c r="H149" s="270"/>
      <c r="I149" s="269"/>
      <c r="J149" s="269"/>
      <c r="K149" s="270"/>
      <c r="L149" s="269"/>
    </row>
    <row r="150" spans="1:12" s="219" customFormat="1" ht="60" customHeight="1">
      <c r="A150" s="222"/>
      <c r="B150" s="222"/>
      <c r="C150" s="268"/>
      <c r="D150" s="268"/>
      <c r="E150" s="268"/>
      <c r="F150" s="268"/>
      <c r="G150" s="489" t="s">
        <v>118</v>
      </c>
      <c r="H150" s="271"/>
      <c r="I150" s="489" t="s">
        <v>119</v>
      </c>
      <c r="L150" s="269"/>
    </row>
    <row r="151" spans="1:12" s="219" customFormat="1" ht="19.5" customHeight="1">
      <c r="A151" s="222"/>
      <c r="B151" s="222"/>
      <c r="C151" s="268"/>
      <c r="D151" s="268"/>
      <c r="E151" s="268"/>
      <c r="F151" s="268"/>
      <c r="G151" s="271" t="s">
        <v>262</v>
      </c>
      <c r="H151" s="269"/>
      <c r="I151" s="271" t="s">
        <v>262</v>
      </c>
      <c r="L151" s="269"/>
    </row>
    <row r="152" spans="1:12" s="219" customFormat="1" ht="19.5" customHeight="1">
      <c r="A152" s="222"/>
      <c r="B152" s="222"/>
      <c r="C152" s="268" t="s">
        <v>121</v>
      </c>
      <c r="D152" s="268"/>
      <c r="E152" s="268"/>
      <c r="F152" s="268"/>
      <c r="G152" s="191">
        <v>201000</v>
      </c>
      <c r="H152" s="269"/>
      <c r="I152" s="191">
        <v>70961</v>
      </c>
      <c r="L152" s="269"/>
    </row>
    <row r="153" spans="1:12" s="219" customFormat="1" ht="18" customHeight="1">
      <c r="A153" s="222"/>
      <c r="B153" s="222"/>
      <c r="C153" s="268" t="s">
        <v>122</v>
      </c>
      <c r="D153" s="268"/>
      <c r="E153" s="268"/>
      <c r="F153" s="268"/>
      <c r="G153" s="274">
        <v>197000</v>
      </c>
      <c r="H153" s="272"/>
      <c r="I153" s="274">
        <v>135000</v>
      </c>
      <c r="L153" s="272"/>
    </row>
    <row r="154" spans="1:12" s="219" customFormat="1" ht="3.75" customHeight="1" hidden="1">
      <c r="A154" s="222"/>
      <c r="B154" s="222"/>
      <c r="C154" s="268"/>
      <c r="D154" s="268"/>
      <c r="E154" s="268"/>
      <c r="F154" s="268"/>
      <c r="G154" s="274"/>
      <c r="H154" s="272"/>
      <c r="I154" s="273"/>
      <c r="L154" s="272"/>
    </row>
    <row r="155" spans="1:12" s="232" customFormat="1" ht="4.5" customHeight="1" hidden="1">
      <c r="A155" s="243"/>
      <c r="B155" s="243"/>
      <c r="G155" s="274"/>
      <c r="H155" s="219"/>
      <c r="L155" s="219"/>
    </row>
    <row r="156" spans="1:12" s="232" customFormat="1" ht="15" customHeight="1" hidden="1">
      <c r="A156" s="243"/>
      <c r="B156" s="243"/>
      <c r="G156" s="274"/>
      <c r="H156" s="219"/>
      <c r="L156" s="219"/>
    </row>
    <row r="157" spans="1:12" s="276" customFormat="1" ht="21.75" customHeight="1" thickBot="1">
      <c r="A157" s="275"/>
      <c r="B157" s="275"/>
      <c r="G157" s="278">
        <f>SUM(G152:G156)</f>
        <v>398000</v>
      </c>
      <c r="H157" s="277"/>
      <c r="I157" s="278">
        <f>SUM(I152:I156)</f>
        <v>205961</v>
      </c>
      <c r="L157" s="277"/>
    </row>
    <row r="158" spans="1:12" s="263" customFormat="1" ht="27.75" customHeight="1">
      <c r="A158" s="214" t="s">
        <v>391</v>
      </c>
      <c r="B158" s="262"/>
      <c r="C158" s="279"/>
      <c r="D158" s="280"/>
      <c r="E158" s="280"/>
      <c r="F158" s="280"/>
      <c r="G158" s="280"/>
      <c r="H158" s="280"/>
      <c r="I158" s="280"/>
      <c r="J158" s="280"/>
      <c r="K158" s="280"/>
      <c r="L158" s="280"/>
    </row>
    <row r="159" spans="1:12" ht="22.5" customHeight="1">
      <c r="A159" s="211" t="s">
        <v>160</v>
      </c>
      <c r="B159" s="281">
        <v>17</v>
      </c>
      <c r="C159" s="282" t="s">
        <v>280</v>
      </c>
      <c r="D159" s="283"/>
      <c r="E159" s="283"/>
      <c r="F159" s="283"/>
      <c r="G159" s="283"/>
      <c r="H159" s="283"/>
      <c r="I159" s="283"/>
      <c r="J159" s="284"/>
      <c r="K159" s="285"/>
      <c r="L159" s="286"/>
    </row>
    <row r="160" spans="1:12" ht="91.5" customHeight="1">
      <c r="A160" s="211"/>
      <c r="B160" s="211"/>
      <c r="C160" s="512" t="s">
        <v>347</v>
      </c>
      <c r="D160" s="562"/>
      <c r="E160" s="562"/>
      <c r="F160" s="562"/>
      <c r="G160" s="562"/>
      <c r="H160" s="562"/>
      <c r="I160" s="562"/>
      <c r="J160" s="562"/>
      <c r="K160" s="562"/>
      <c r="L160" s="562"/>
    </row>
    <row r="161" spans="1:12" ht="152.25" customHeight="1">
      <c r="A161" s="211"/>
      <c r="B161" s="211"/>
      <c r="C161" s="512" t="s">
        <v>0</v>
      </c>
      <c r="D161" s="562"/>
      <c r="E161" s="562"/>
      <c r="F161" s="562"/>
      <c r="G161" s="562"/>
      <c r="H161" s="562"/>
      <c r="I161" s="562"/>
      <c r="J161" s="562"/>
      <c r="K161" s="562"/>
      <c r="L161" s="562"/>
    </row>
    <row r="162" spans="1:12" s="263" customFormat="1" ht="27" customHeight="1" hidden="1">
      <c r="A162" s="214" t="s">
        <v>391</v>
      </c>
      <c r="B162" s="262"/>
      <c r="C162" s="279"/>
      <c r="D162" s="280"/>
      <c r="E162" s="280"/>
      <c r="F162" s="280"/>
      <c r="G162" s="280"/>
      <c r="H162" s="280"/>
      <c r="I162" s="280"/>
      <c r="J162" s="280"/>
      <c r="K162" s="280"/>
      <c r="L162" s="280"/>
    </row>
    <row r="163" spans="1:12" ht="22.5" customHeight="1" hidden="1">
      <c r="A163" s="211" t="s">
        <v>159</v>
      </c>
      <c r="B163" s="281">
        <v>17</v>
      </c>
      <c r="C163" s="282" t="s">
        <v>392</v>
      </c>
      <c r="D163" s="283"/>
      <c r="E163" s="283"/>
      <c r="F163" s="283"/>
      <c r="G163" s="283"/>
      <c r="H163" s="283"/>
      <c r="I163" s="283"/>
      <c r="J163" s="284"/>
      <c r="K163" s="285"/>
      <c r="L163" s="286"/>
    </row>
    <row r="164" spans="1:12" ht="122.25" customHeight="1">
      <c r="A164" s="211"/>
      <c r="B164" s="211"/>
      <c r="C164" s="512" t="s">
        <v>62</v>
      </c>
      <c r="D164" s="512"/>
      <c r="E164" s="512"/>
      <c r="F164" s="512"/>
      <c r="G164" s="512"/>
      <c r="H164" s="512"/>
      <c r="I164" s="512"/>
      <c r="J164" s="512"/>
      <c r="K164" s="512"/>
      <c r="L164" s="512"/>
    </row>
    <row r="165" spans="1:12" ht="32.25" customHeight="1">
      <c r="A165" s="211" t="s">
        <v>141</v>
      </c>
      <c r="B165" s="211">
        <v>18</v>
      </c>
      <c r="C165" s="282" t="s">
        <v>175</v>
      </c>
      <c r="D165" s="283"/>
      <c r="E165" s="283"/>
      <c r="F165" s="283"/>
      <c r="G165" s="283"/>
      <c r="H165" s="283"/>
      <c r="I165" s="283"/>
      <c r="J165" s="284"/>
      <c r="K165" s="285"/>
      <c r="L165" s="286"/>
    </row>
    <row r="166" spans="1:12" ht="166.5" customHeight="1">
      <c r="A166" s="287"/>
      <c r="B166" s="287"/>
      <c r="C166" s="512" t="s">
        <v>326</v>
      </c>
      <c r="D166" s="513"/>
      <c r="E166" s="513"/>
      <c r="F166" s="513"/>
      <c r="G166" s="513"/>
      <c r="H166" s="513"/>
      <c r="I166" s="513"/>
      <c r="J166" s="513"/>
      <c r="K166" s="513"/>
      <c r="L166" s="513"/>
    </row>
    <row r="167" spans="1:12" ht="3" customHeight="1">
      <c r="A167" s="287"/>
      <c r="B167" s="287"/>
      <c r="C167" s="283"/>
      <c r="D167" s="283"/>
      <c r="E167" s="283"/>
      <c r="F167" s="283"/>
      <c r="G167" s="283"/>
      <c r="H167" s="283"/>
      <c r="I167" s="283"/>
      <c r="J167" s="288"/>
      <c r="K167" s="289"/>
      <c r="L167" s="290"/>
    </row>
    <row r="168" spans="1:12" s="298" customFormat="1" ht="24" customHeight="1">
      <c r="A168" s="291" t="s">
        <v>338</v>
      </c>
      <c r="B168" s="292">
        <v>21</v>
      </c>
      <c r="C168" s="293" t="s">
        <v>96</v>
      </c>
      <c r="D168" s="294"/>
      <c r="E168" s="294"/>
      <c r="F168" s="294"/>
      <c r="G168" s="294"/>
      <c r="H168" s="294"/>
      <c r="I168" s="294"/>
      <c r="J168" s="295"/>
      <c r="K168" s="296"/>
      <c r="L168" s="297"/>
    </row>
    <row r="169" spans="1:12" ht="107.25" customHeight="1">
      <c r="A169" s="211"/>
      <c r="B169" s="211"/>
      <c r="C169" s="530" t="s">
        <v>348</v>
      </c>
      <c r="D169" s="513"/>
      <c r="E169" s="513"/>
      <c r="F169" s="513"/>
      <c r="G169" s="513"/>
      <c r="H169" s="513"/>
      <c r="I169" s="513"/>
      <c r="J169" s="513"/>
      <c r="K169" s="513"/>
      <c r="L169" s="513"/>
    </row>
    <row r="170" spans="1:12" s="299" customFormat="1" ht="31.5" customHeight="1">
      <c r="A170" s="211" t="s">
        <v>339</v>
      </c>
      <c r="C170" s="300" t="s">
        <v>334</v>
      </c>
      <c r="D170" s="256"/>
      <c r="E170" s="256"/>
      <c r="F170" s="256"/>
      <c r="G170" s="256"/>
      <c r="H170" s="256"/>
      <c r="I170" s="256"/>
      <c r="J170" s="256"/>
      <c r="K170" s="301"/>
      <c r="L170" s="301"/>
    </row>
    <row r="171" spans="1:12" s="299" customFormat="1" ht="39.75" customHeight="1">
      <c r="A171" s="302"/>
      <c r="B171" s="303"/>
      <c r="C171" s="530" t="s">
        <v>377</v>
      </c>
      <c r="D171" s="513"/>
      <c r="E171" s="513"/>
      <c r="F171" s="513"/>
      <c r="G171" s="513"/>
      <c r="H171" s="513"/>
      <c r="I171" s="513"/>
      <c r="J171" s="513"/>
      <c r="K171" s="513"/>
      <c r="L171" s="513"/>
    </row>
    <row r="172" spans="4:12" s="174" customFormat="1" ht="16.5" customHeight="1">
      <c r="D172" s="187"/>
      <c r="E172" s="187"/>
      <c r="F172" s="187"/>
      <c r="G172" s="187"/>
      <c r="H172" s="187"/>
      <c r="I172" s="304"/>
      <c r="J172" s="271" t="s">
        <v>190</v>
      </c>
      <c r="K172" s="304"/>
      <c r="L172" s="271" t="s">
        <v>302</v>
      </c>
    </row>
    <row r="173" spans="4:12" s="174" customFormat="1" ht="20.25" customHeight="1" thickBot="1">
      <c r="D173" s="187"/>
      <c r="E173" s="187"/>
      <c r="F173" s="187"/>
      <c r="G173" s="187"/>
      <c r="H173" s="187"/>
      <c r="I173" s="304"/>
      <c r="J173" s="305" t="s">
        <v>301</v>
      </c>
      <c r="K173" s="306"/>
      <c r="L173" s="305" t="s">
        <v>301</v>
      </c>
    </row>
    <row r="174" spans="1:12" s="174" customFormat="1" ht="17.25" customHeight="1">
      <c r="A174" s="169"/>
      <c r="B174" s="169"/>
      <c r="C174" s="215"/>
      <c r="D174" s="187"/>
      <c r="E174" s="187"/>
      <c r="F174" s="187"/>
      <c r="G174" s="187"/>
      <c r="H174" s="187"/>
      <c r="I174" s="307"/>
      <c r="J174" s="308" t="s">
        <v>3</v>
      </c>
      <c r="K174" s="309"/>
      <c r="L174" s="308" t="s">
        <v>3</v>
      </c>
    </row>
    <row r="175" spans="1:12" s="263" customFormat="1" ht="18.75" customHeight="1">
      <c r="A175" s="169"/>
      <c r="B175" s="169"/>
      <c r="C175" s="186"/>
      <c r="D175" s="187"/>
      <c r="E175" s="187"/>
      <c r="F175" s="187"/>
      <c r="G175" s="187"/>
      <c r="H175" s="566"/>
      <c r="I175" s="566"/>
      <c r="J175" s="310" t="s">
        <v>186</v>
      </c>
      <c r="K175" s="310"/>
      <c r="L175" s="310" t="s">
        <v>186</v>
      </c>
    </row>
    <row r="176" spans="1:12" s="174" customFormat="1" ht="4.5" customHeight="1" hidden="1">
      <c r="A176" s="169"/>
      <c r="B176" s="169"/>
      <c r="C176" s="311"/>
      <c r="D176" s="311"/>
      <c r="E176" s="311"/>
      <c r="F176" s="311"/>
      <c r="G176" s="311"/>
      <c r="H176" s="311"/>
      <c r="I176" s="311"/>
      <c r="J176" s="311"/>
      <c r="K176" s="311"/>
      <c r="L176" s="311"/>
    </row>
    <row r="177" spans="1:12" s="174" customFormat="1" ht="4.5" customHeight="1">
      <c r="A177" s="169"/>
      <c r="B177" s="169"/>
      <c r="C177" s="311"/>
      <c r="D177" s="311"/>
      <c r="E177" s="311"/>
      <c r="F177" s="311"/>
      <c r="G177" s="311"/>
      <c r="H177" s="311"/>
      <c r="I177" s="311"/>
      <c r="J177" s="311"/>
      <c r="K177" s="311"/>
      <c r="L177" s="311"/>
    </row>
    <row r="178" spans="1:12" s="174" customFormat="1" ht="17.25" customHeight="1">
      <c r="A178" s="169" t="s">
        <v>161</v>
      </c>
      <c r="B178" s="169" t="s">
        <v>203</v>
      </c>
      <c r="C178" s="215" t="s">
        <v>187</v>
      </c>
      <c r="D178" s="311"/>
      <c r="E178" s="311"/>
      <c r="F178" s="311"/>
      <c r="G178" s="311"/>
      <c r="H178" s="311"/>
      <c r="I178" s="311"/>
      <c r="J178" s="311"/>
      <c r="K178" s="311"/>
      <c r="L178" s="311"/>
    </row>
    <row r="179" spans="1:12" s="174" customFormat="1" ht="16.5" customHeight="1">
      <c r="A179" s="169"/>
      <c r="B179" s="169"/>
      <c r="C179" s="186" t="s">
        <v>86</v>
      </c>
      <c r="D179" s="187"/>
      <c r="E179" s="187"/>
      <c r="F179" s="187"/>
      <c r="G179" s="187"/>
      <c r="H179" s="187"/>
      <c r="I179" s="312"/>
      <c r="J179" s="312"/>
      <c r="K179" s="313"/>
      <c r="L179" s="312"/>
    </row>
    <row r="180" spans="1:12" s="174" customFormat="1" ht="19.5">
      <c r="A180" s="169"/>
      <c r="B180" s="169"/>
      <c r="C180" s="188" t="s">
        <v>225</v>
      </c>
      <c r="D180" s="314"/>
      <c r="E180" s="314"/>
      <c r="F180" s="314"/>
      <c r="G180" s="314"/>
      <c r="H180" s="314"/>
      <c r="I180" s="315"/>
      <c r="J180" s="316">
        <v>-4517.744699999996</v>
      </c>
      <c r="K180" s="182"/>
      <c r="L180" s="316">
        <v>29939.255300000004</v>
      </c>
    </row>
    <row r="181" spans="1:12" s="174" customFormat="1" ht="24.75" customHeight="1">
      <c r="A181" s="169"/>
      <c r="B181" s="169"/>
      <c r="C181" s="188" t="s">
        <v>226</v>
      </c>
      <c r="D181" s="314"/>
      <c r="E181" s="314"/>
      <c r="F181" s="314"/>
      <c r="G181" s="314"/>
      <c r="H181" s="314"/>
      <c r="I181" s="316"/>
      <c r="J181" s="448">
        <v>2087</v>
      </c>
      <c r="K181" s="447"/>
      <c r="L181" s="448">
        <v>8563</v>
      </c>
    </row>
    <row r="182" spans="1:12" s="174" customFormat="1" ht="19.5">
      <c r="A182" s="169"/>
      <c r="B182" s="169"/>
      <c r="C182" s="188"/>
      <c r="D182" s="314"/>
      <c r="E182" s="314"/>
      <c r="F182" s="314"/>
      <c r="G182" s="314"/>
      <c r="H182" s="314"/>
      <c r="I182" s="316"/>
      <c r="J182" s="316">
        <v>-2430.7446999999956</v>
      </c>
      <c r="K182" s="260"/>
      <c r="L182" s="316">
        <v>38502.255300000004</v>
      </c>
    </row>
    <row r="183" spans="1:12" s="174" customFormat="1" ht="25.5" customHeight="1">
      <c r="A183" s="169"/>
      <c r="B183" s="169"/>
      <c r="C183" s="186" t="s">
        <v>87</v>
      </c>
      <c r="D183" s="187"/>
      <c r="E183" s="187"/>
      <c r="F183" s="187"/>
      <c r="G183" s="187"/>
      <c r="H183" s="187"/>
      <c r="I183" s="315"/>
      <c r="J183" s="316">
        <v>-3469</v>
      </c>
      <c r="K183" s="260"/>
      <c r="L183" s="316">
        <v>-3469</v>
      </c>
    </row>
    <row r="184" spans="1:12" s="174" customFormat="1" ht="33" customHeight="1" thickBot="1">
      <c r="A184" s="169"/>
      <c r="B184" s="169"/>
      <c r="C184" s="317"/>
      <c r="D184" s="187"/>
      <c r="E184" s="187"/>
      <c r="F184" s="187"/>
      <c r="G184" s="187"/>
      <c r="H184" s="187"/>
      <c r="I184" s="315"/>
      <c r="J184" s="449">
        <v>-5899.744699999996</v>
      </c>
      <c r="K184" s="318"/>
      <c r="L184" s="449">
        <v>35033.255300000004</v>
      </c>
    </row>
    <row r="185" spans="1:12" s="174" customFormat="1" ht="65.25" customHeight="1">
      <c r="A185" s="169"/>
      <c r="B185" s="169"/>
      <c r="C185" s="564" t="s">
        <v>83</v>
      </c>
      <c r="D185" s="549"/>
      <c r="E185" s="549"/>
      <c r="F185" s="549"/>
      <c r="G185" s="549"/>
      <c r="H185" s="549"/>
      <c r="I185" s="549"/>
      <c r="J185" s="549"/>
      <c r="K185" s="549"/>
      <c r="L185" s="549"/>
    </row>
    <row r="186" spans="4:12" s="174" customFormat="1" ht="16.5" customHeight="1">
      <c r="D186" s="187"/>
      <c r="E186" s="187"/>
      <c r="F186" s="187"/>
      <c r="G186" s="187"/>
      <c r="H186" s="187"/>
      <c r="I186" s="304"/>
      <c r="J186" s="271" t="s">
        <v>190</v>
      </c>
      <c r="K186" s="304"/>
      <c r="L186" s="271" t="s">
        <v>302</v>
      </c>
    </row>
    <row r="187" spans="4:12" s="174" customFormat="1" ht="20.25" customHeight="1" thickBot="1">
      <c r="D187" s="187"/>
      <c r="E187" s="187"/>
      <c r="F187" s="187"/>
      <c r="G187" s="187"/>
      <c r="H187" s="187"/>
      <c r="I187" s="304"/>
      <c r="J187" s="305" t="s">
        <v>301</v>
      </c>
      <c r="K187" s="306"/>
      <c r="L187" s="305" t="s">
        <v>301</v>
      </c>
    </row>
    <row r="188" spans="1:12" s="174" customFormat="1" ht="17.25" customHeight="1">
      <c r="A188" s="169"/>
      <c r="B188" s="169"/>
      <c r="C188" s="215"/>
      <c r="D188" s="187"/>
      <c r="E188" s="187"/>
      <c r="F188" s="187"/>
      <c r="G188" s="187"/>
      <c r="H188" s="187"/>
      <c r="I188" s="307"/>
      <c r="J188" s="308" t="s">
        <v>3</v>
      </c>
      <c r="K188" s="309"/>
      <c r="L188" s="308" t="s">
        <v>3</v>
      </c>
    </row>
    <row r="189" spans="1:12" s="263" customFormat="1" ht="20.25" customHeight="1">
      <c r="A189" s="169"/>
      <c r="B189" s="169"/>
      <c r="C189" s="186"/>
      <c r="D189" s="187"/>
      <c r="E189" s="187"/>
      <c r="F189" s="187"/>
      <c r="G189" s="187"/>
      <c r="H189" s="566"/>
      <c r="I189" s="566"/>
      <c r="J189" s="310" t="s">
        <v>186</v>
      </c>
      <c r="K189" s="310"/>
      <c r="L189" s="310" t="s">
        <v>186</v>
      </c>
    </row>
    <row r="190" spans="1:12" s="299" customFormat="1" ht="4.5" customHeight="1">
      <c r="A190" s="302"/>
      <c r="B190" s="303"/>
      <c r="C190" s="294"/>
      <c r="D190" s="256"/>
      <c r="E190" s="256"/>
      <c r="F190" s="256"/>
      <c r="G190" s="256"/>
      <c r="H190" s="256"/>
      <c r="I190" s="256"/>
      <c r="J190" s="256"/>
      <c r="K190" s="301"/>
      <c r="L190" s="301"/>
    </row>
    <row r="191" spans="1:12" s="174" customFormat="1" ht="27.75" customHeight="1">
      <c r="A191" s="169" t="s">
        <v>163</v>
      </c>
      <c r="B191" s="169" t="s">
        <v>204</v>
      </c>
      <c r="C191" s="319" t="s">
        <v>162</v>
      </c>
      <c r="D191" s="187"/>
      <c r="E191" s="187"/>
      <c r="F191" s="187"/>
      <c r="G191" s="187"/>
      <c r="H191" s="187"/>
      <c r="I191" s="259"/>
      <c r="J191" s="315"/>
      <c r="K191" s="260"/>
      <c r="L191" s="320"/>
    </row>
    <row r="192" spans="1:12" s="174" customFormat="1" ht="27.75" customHeight="1" thickBot="1">
      <c r="A192" s="169"/>
      <c r="B192" s="169"/>
      <c r="C192" s="464" t="s">
        <v>53</v>
      </c>
      <c r="D192" s="187"/>
      <c r="E192" s="187"/>
      <c r="F192" s="187"/>
      <c r="G192" s="187"/>
      <c r="H192" s="187"/>
      <c r="I192" s="259"/>
      <c r="J192" s="465">
        <v>248841</v>
      </c>
      <c r="K192" s="329"/>
      <c r="L192" s="466">
        <v>248841</v>
      </c>
    </row>
    <row r="193" spans="1:12" s="174" customFormat="1" ht="24" customHeight="1">
      <c r="A193" s="169"/>
      <c r="B193" s="169"/>
      <c r="C193" s="321"/>
      <c r="D193" s="187"/>
      <c r="E193" s="187"/>
      <c r="F193" s="187"/>
      <c r="G193" s="187"/>
      <c r="H193" s="187"/>
      <c r="I193" s="259"/>
      <c r="J193" s="191"/>
      <c r="K193" s="322"/>
      <c r="L193" s="249"/>
    </row>
    <row r="194" spans="1:12" s="174" customFormat="1" ht="0.75" customHeight="1">
      <c r="A194" s="169"/>
      <c r="B194" s="169"/>
      <c r="D194" s="187"/>
      <c r="E194" s="187"/>
      <c r="F194" s="187"/>
      <c r="G194" s="187"/>
      <c r="H194" s="187"/>
      <c r="I194" s="220"/>
      <c r="J194" s="221"/>
      <c r="K194" s="182"/>
      <c r="L194" s="220"/>
    </row>
    <row r="195" spans="1:12" s="174" customFormat="1" ht="6.75" customHeight="1">
      <c r="A195" s="169"/>
      <c r="B195" s="169"/>
      <c r="C195" s="187"/>
      <c r="D195" s="187"/>
      <c r="E195" s="187"/>
      <c r="F195" s="187"/>
      <c r="G195" s="187"/>
      <c r="H195" s="187"/>
      <c r="I195" s="259"/>
      <c r="J195" s="191"/>
      <c r="K195" s="260"/>
      <c r="L195" s="261"/>
    </row>
    <row r="196" spans="1:12" s="174" customFormat="1" ht="22.5" customHeight="1">
      <c r="A196" s="169" t="s">
        <v>164</v>
      </c>
      <c r="B196" s="169" t="s">
        <v>205</v>
      </c>
      <c r="C196" s="215" t="s">
        <v>274</v>
      </c>
      <c r="D196" s="187"/>
      <c r="E196" s="187"/>
      <c r="F196" s="187"/>
      <c r="G196" s="187"/>
      <c r="H196" s="187"/>
      <c r="I196" s="323"/>
      <c r="J196" s="315"/>
      <c r="K196" s="260"/>
      <c r="L196" s="323"/>
    </row>
    <row r="197" spans="1:37" s="174" customFormat="1" ht="20.25" customHeight="1">
      <c r="A197" s="324" t="s">
        <v>214</v>
      </c>
      <c r="B197" s="218"/>
      <c r="C197" s="545" t="s">
        <v>176</v>
      </c>
      <c r="D197" s="539"/>
      <c r="E197" s="539"/>
      <c r="F197" s="539"/>
      <c r="G197" s="539"/>
      <c r="H197" s="539"/>
      <c r="I197" s="539"/>
      <c r="J197" s="546"/>
      <c r="K197" s="546"/>
      <c r="L197" s="546"/>
      <c r="M197" s="263"/>
      <c r="N197" s="263"/>
      <c r="O197" s="263"/>
      <c r="P197" s="263"/>
      <c r="Q197" s="263"/>
      <c r="R197" s="263"/>
      <c r="S197" s="263"/>
      <c r="T197" s="263"/>
      <c r="U197" s="263"/>
      <c r="V197" s="263"/>
      <c r="W197" s="263"/>
      <c r="X197" s="263"/>
      <c r="Y197" s="263"/>
      <c r="Z197" s="263"/>
      <c r="AA197" s="263"/>
      <c r="AB197" s="263"/>
      <c r="AC197" s="263"/>
      <c r="AD197" s="263"/>
      <c r="AE197" s="263"/>
      <c r="AF197" s="263"/>
      <c r="AG197" s="263"/>
      <c r="AH197" s="263"/>
      <c r="AI197" s="263"/>
      <c r="AJ197" s="263"/>
      <c r="AK197" s="263"/>
    </row>
    <row r="198" spans="1:12" s="174" customFormat="1" ht="7.5" customHeight="1">
      <c r="A198" s="169"/>
      <c r="B198" s="169"/>
      <c r="C198" s="215"/>
      <c r="D198" s="187"/>
      <c r="E198" s="187"/>
      <c r="F198" s="187"/>
      <c r="G198" s="187"/>
      <c r="H198" s="187"/>
      <c r="I198" s="323"/>
      <c r="J198" s="315"/>
      <c r="K198" s="260"/>
      <c r="L198" s="323"/>
    </row>
    <row r="199" spans="1:12" s="174" customFormat="1" ht="19.5" customHeight="1">
      <c r="A199" s="169"/>
      <c r="B199" s="169"/>
      <c r="C199" s="325" t="s">
        <v>245</v>
      </c>
      <c r="D199" s="187" t="s">
        <v>177</v>
      </c>
      <c r="E199" s="187"/>
      <c r="F199" s="187"/>
      <c r="G199" s="187"/>
      <c r="H199" s="187"/>
      <c r="I199" s="323"/>
      <c r="J199" s="316">
        <v>190</v>
      </c>
      <c r="K199" s="260"/>
      <c r="L199" s="316">
        <v>190</v>
      </c>
    </row>
    <row r="200" spans="1:12" s="174" customFormat="1" ht="17.25" customHeight="1">
      <c r="A200" s="169"/>
      <c r="B200" s="169"/>
      <c r="C200" s="325" t="s">
        <v>245</v>
      </c>
      <c r="D200" s="187" t="s">
        <v>178</v>
      </c>
      <c r="E200" s="187"/>
      <c r="F200" s="187"/>
      <c r="G200" s="187"/>
      <c r="H200" s="187"/>
      <c r="I200" s="323"/>
      <c r="J200" s="316">
        <v>1624</v>
      </c>
      <c r="K200" s="260"/>
      <c r="L200" s="316">
        <v>6626</v>
      </c>
    </row>
    <row r="201" spans="1:12" s="174" customFormat="1" ht="18" customHeight="1" thickBot="1">
      <c r="A201" s="169"/>
      <c r="B201" s="169"/>
      <c r="C201" s="325" t="s">
        <v>245</v>
      </c>
      <c r="D201" s="187" t="s">
        <v>400</v>
      </c>
      <c r="E201" s="187"/>
      <c r="F201" s="187"/>
      <c r="G201" s="187"/>
      <c r="H201" s="187"/>
      <c r="I201" s="323"/>
      <c r="J201" s="326">
        <v>550</v>
      </c>
      <c r="K201" s="327"/>
      <c r="L201" s="326">
        <v>1577</v>
      </c>
    </row>
    <row r="202" spans="1:12" s="174" customFormat="1" ht="6" customHeight="1">
      <c r="A202" s="169"/>
      <c r="B202" s="169"/>
      <c r="C202" s="215"/>
      <c r="D202" s="187"/>
      <c r="E202" s="187"/>
      <c r="F202" s="187"/>
      <c r="G202" s="187"/>
      <c r="H202" s="187"/>
      <c r="I202" s="323"/>
      <c r="J202" s="315"/>
      <c r="K202" s="260"/>
      <c r="L202" s="323"/>
    </row>
    <row r="203" spans="1:12" s="174" customFormat="1" ht="18.75" customHeight="1">
      <c r="A203" s="328" t="s">
        <v>271</v>
      </c>
      <c r="B203" s="224"/>
      <c r="C203" s="543" t="s">
        <v>95</v>
      </c>
      <c r="D203" s="544"/>
      <c r="E203" s="544"/>
      <c r="F203" s="544"/>
      <c r="G203" s="544"/>
      <c r="H203" s="544"/>
      <c r="I203" s="544"/>
      <c r="J203" s="181"/>
      <c r="K203" s="260"/>
      <c r="L203" s="181"/>
    </row>
    <row r="204" spans="1:12" s="174" customFormat="1" ht="19.5" customHeight="1">
      <c r="A204" s="169"/>
      <c r="B204" s="169"/>
      <c r="C204" s="187"/>
      <c r="D204" s="187"/>
      <c r="E204" s="187"/>
      <c r="F204" s="187"/>
      <c r="G204" s="187"/>
      <c r="H204" s="187"/>
      <c r="I204" s="185"/>
      <c r="J204" s="181"/>
      <c r="K204" s="260"/>
      <c r="L204" s="310" t="s">
        <v>262</v>
      </c>
    </row>
    <row r="205" spans="1:12" s="174" customFormat="1" ht="20.25" customHeight="1">
      <c r="A205" s="169"/>
      <c r="B205" s="169"/>
      <c r="C205" s="186" t="s">
        <v>200</v>
      </c>
      <c r="D205" s="187"/>
      <c r="E205" s="187"/>
      <c r="F205" s="187"/>
      <c r="G205" s="187"/>
      <c r="H205" s="187"/>
      <c r="I205" s="261"/>
      <c r="J205" s="184"/>
      <c r="K205" s="260"/>
      <c r="L205" s="184">
        <v>2508</v>
      </c>
    </row>
    <row r="206" spans="1:12" s="174" customFormat="1" ht="2.25" customHeight="1">
      <c r="A206" s="169"/>
      <c r="B206" s="169"/>
      <c r="C206" s="189"/>
      <c r="D206" s="187"/>
      <c r="E206" s="187"/>
      <c r="F206" s="187"/>
      <c r="G206" s="187"/>
      <c r="H206" s="187"/>
      <c r="I206" s="261"/>
      <c r="J206" s="181"/>
      <c r="K206" s="260"/>
      <c r="L206" s="181"/>
    </row>
    <row r="207" spans="1:12" s="174" customFormat="1" ht="19.5">
      <c r="A207" s="169"/>
      <c r="B207" s="169"/>
      <c r="C207" s="189" t="s">
        <v>207</v>
      </c>
      <c r="D207" s="187"/>
      <c r="E207" s="187"/>
      <c r="F207" s="187"/>
      <c r="J207" s="181"/>
      <c r="K207" s="260"/>
      <c r="L207" s="181">
        <v>2508</v>
      </c>
    </row>
    <row r="208" spans="1:12" s="174" customFormat="1" ht="3" customHeight="1">
      <c r="A208" s="169"/>
      <c r="B208" s="169"/>
      <c r="C208" s="189"/>
      <c r="D208" s="187"/>
      <c r="E208" s="187"/>
      <c r="F208" s="187"/>
      <c r="J208" s="181"/>
      <c r="K208" s="260"/>
      <c r="L208" s="181"/>
    </row>
    <row r="209" spans="1:12" s="174" customFormat="1" ht="3" customHeight="1" hidden="1">
      <c r="A209" s="169"/>
      <c r="B209" s="169"/>
      <c r="C209" s="189"/>
      <c r="D209" s="187"/>
      <c r="E209" s="187"/>
      <c r="F209" s="187"/>
      <c r="G209" s="187"/>
      <c r="H209" s="187"/>
      <c r="I209" s="261"/>
      <c r="J209" s="181"/>
      <c r="K209" s="260"/>
      <c r="L209" s="181"/>
    </row>
    <row r="210" spans="1:12" s="174" customFormat="1" ht="18.75" customHeight="1" thickBot="1">
      <c r="A210" s="169"/>
      <c r="B210" s="169"/>
      <c r="C210" s="186" t="s">
        <v>201</v>
      </c>
      <c r="D210" s="171"/>
      <c r="E210" s="171"/>
      <c r="F210" s="171"/>
      <c r="G210" s="171"/>
      <c r="H210" s="171"/>
      <c r="I210" s="261"/>
      <c r="J210" s="181"/>
      <c r="K210" s="260"/>
      <c r="L210" s="329">
        <v>3567</v>
      </c>
    </row>
    <row r="211" spans="1:12" s="174" customFormat="1" ht="5.25" customHeight="1" hidden="1">
      <c r="A211" s="169"/>
      <c r="B211" s="169"/>
      <c r="C211" s="330"/>
      <c r="D211" s="187"/>
      <c r="E211" s="187"/>
      <c r="F211" s="187"/>
      <c r="G211" s="187"/>
      <c r="H211" s="187"/>
      <c r="I211" s="259"/>
      <c r="J211" s="315"/>
      <c r="K211" s="260"/>
      <c r="L211" s="320"/>
    </row>
    <row r="212" spans="1:12" s="174" customFormat="1" ht="6.75" customHeight="1" hidden="1">
      <c r="A212" s="169"/>
      <c r="B212" s="169"/>
      <c r="C212" s="187"/>
      <c r="D212" s="187"/>
      <c r="E212" s="187"/>
      <c r="F212" s="187"/>
      <c r="G212" s="187"/>
      <c r="H212" s="187"/>
      <c r="I212" s="259"/>
      <c r="J212" s="331"/>
      <c r="K212" s="260"/>
      <c r="L212" s="261"/>
    </row>
    <row r="213" spans="1:12" s="174" customFormat="1" ht="17.25" customHeight="1" hidden="1">
      <c r="A213" s="169"/>
      <c r="B213" s="169"/>
      <c r="C213" s="187"/>
      <c r="D213" s="187"/>
      <c r="E213" s="187"/>
      <c r="F213" s="187"/>
      <c r="G213" s="187"/>
      <c r="H213" s="187"/>
      <c r="I213" s="259"/>
      <c r="J213" s="191"/>
      <c r="K213" s="260"/>
      <c r="L213" s="261"/>
    </row>
    <row r="214" spans="1:12" s="174" customFormat="1" ht="4.5" customHeight="1" hidden="1">
      <c r="A214" s="169"/>
      <c r="B214" s="169"/>
      <c r="C214" s="187"/>
      <c r="D214" s="187"/>
      <c r="E214" s="187"/>
      <c r="F214" s="187"/>
      <c r="G214" s="187"/>
      <c r="H214" s="187"/>
      <c r="I214" s="323"/>
      <c r="J214" s="323"/>
      <c r="K214" s="260"/>
      <c r="L214" s="323"/>
    </row>
    <row r="215" spans="1:12" s="174" customFormat="1" ht="34.5" customHeight="1">
      <c r="A215" s="169" t="s">
        <v>165</v>
      </c>
      <c r="B215" s="169" t="s">
        <v>208</v>
      </c>
      <c r="C215" s="223" t="s">
        <v>277</v>
      </c>
      <c r="D215" s="171"/>
      <c r="E215" s="171"/>
      <c r="F215" s="171"/>
      <c r="G215" s="171"/>
      <c r="H215" s="171"/>
      <c r="I215" s="172"/>
      <c r="J215" s="182"/>
      <c r="K215" s="182"/>
      <c r="L215" s="172"/>
    </row>
    <row r="216" spans="1:12" s="174" customFormat="1" ht="126.75" customHeight="1">
      <c r="A216" s="226" t="s">
        <v>246</v>
      </c>
      <c r="B216" s="226"/>
      <c r="C216" s="530" t="s">
        <v>63</v>
      </c>
      <c r="D216" s="531"/>
      <c r="E216" s="531"/>
      <c r="F216" s="531"/>
      <c r="G216" s="531"/>
      <c r="H216" s="531"/>
      <c r="I216" s="531"/>
      <c r="J216" s="531"/>
      <c r="K216" s="531"/>
      <c r="L216" s="531"/>
    </row>
    <row r="217" spans="1:12" s="174" customFormat="1" ht="33" customHeight="1" hidden="1">
      <c r="A217" s="375" t="s">
        <v>164</v>
      </c>
      <c r="B217" s="375" t="s">
        <v>208</v>
      </c>
      <c r="C217" s="376" t="s">
        <v>355</v>
      </c>
      <c r="D217" s="171"/>
      <c r="E217" s="171"/>
      <c r="F217" s="171"/>
      <c r="G217" s="171"/>
      <c r="H217" s="171"/>
      <c r="I217" s="172"/>
      <c r="J217" s="182"/>
      <c r="K217" s="182"/>
      <c r="L217" s="172"/>
    </row>
    <row r="218" spans="1:12" s="174" customFormat="1" ht="74.25" customHeight="1">
      <c r="A218" s="226" t="s">
        <v>247</v>
      </c>
      <c r="B218" s="226"/>
      <c r="C218" s="530" t="s">
        <v>126</v>
      </c>
      <c r="D218" s="531"/>
      <c r="E218" s="531"/>
      <c r="F218" s="531"/>
      <c r="G218" s="531"/>
      <c r="H218" s="531"/>
      <c r="I218" s="531"/>
      <c r="J218" s="531"/>
      <c r="K218" s="531"/>
      <c r="L218" s="531"/>
    </row>
    <row r="219" spans="1:12" s="174" customFormat="1" ht="165" customHeight="1">
      <c r="A219" s="226" t="s">
        <v>135</v>
      </c>
      <c r="B219" s="226"/>
      <c r="C219" s="530" t="s">
        <v>421</v>
      </c>
      <c r="D219" s="531"/>
      <c r="E219" s="531"/>
      <c r="F219" s="531"/>
      <c r="G219" s="531"/>
      <c r="H219" s="531"/>
      <c r="I219" s="531"/>
      <c r="J219" s="531"/>
      <c r="K219" s="531"/>
      <c r="L219" s="531"/>
    </row>
    <row r="220" spans="1:12" s="174" customFormat="1" ht="89.25" customHeight="1">
      <c r="A220" s="226" t="s">
        <v>354</v>
      </c>
      <c r="B220" s="226"/>
      <c r="C220" s="530" t="s">
        <v>360</v>
      </c>
      <c r="D220" s="531"/>
      <c r="E220" s="531"/>
      <c r="F220" s="531"/>
      <c r="G220" s="531"/>
      <c r="H220" s="531"/>
      <c r="I220" s="531"/>
      <c r="J220" s="531"/>
      <c r="K220" s="531"/>
      <c r="L220" s="531"/>
    </row>
    <row r="221" spans="1:12" s="174" customFormat="1" ht="81.75" customHeight="1">
      <c r="A221" s="226" t="s">
        <v>356</v>
      </c>
      <c r="B221" s="226"/>
      <c r="C221" s="530" t="s">
        <v>327</v>
      </c>
      <c r="D221" s="531"/>
      <c r="E221" s="531"/>
      <c r="F221" s="531"/>
      <c r="G221" s="531"/>
      <c r="H221" s="531"/>
      <c r="I221" s="531"/>
      <c r="J221" s="531"/>
      <c r="K221" s="531"/>
      <c r="L221" s="531"/>
    </row>
    <row r="222" spans="1:12" s="174" customFormat="1" ht="130.5" customHeight="1">
      <c r="A222" s="226" t="s">
        <v>64</v>
      </c>
      <c r="B222" s="226"/>
      <c r="C222" s="530" t="s">
        <v>396</v>
      </c>
      <c r="D222" s="531"/>
      <c r="E222" s="531"/>
      <c r="F222" s="531"/>
      <c r="G222" s="531"/>
      <c r="H222" s="531"/>
      <c r="I222" s="531"/>
      <c r="J222" s="531"/>
      <c r="K222" s="531"/>
      <c r="L222" s="531"/>
    </row>
    <row r="223" spans="1:12" s="174" customFormat="1" ht="107.25" customHeight="1">
      <c r="A223" s="226"/>
      <c r="B223" s="226"/>
      <c r="C223" s="530" t="s">
        <v>311</v>
      </c>
      <c r="D223" s="531"/>
      <c r="E223" s="531"/>
      <c r="F223" s="531"/>
      <c r="G223" s="531"/>
      <c r="H223" s="531"/>
      <c r="I223" s="531"/>
      <c r="J223" s="531"/>
      <c r="K223" s="531"/>
      <c r="L223" s="531"/>
    </row>
    <row r="224" spans="1:12" s="174" customFormat="1" ht="20.25" customHeight="1">
      <c r="A224" s="226"/>
      <c r="B224" s="226"/>
      <c r="C224" s="533" t="s">
        <v>90</v>
      </c>
      <c r="D224" s="534"/>
      <c r="E224" s="534"/>
      <c r="F224" s="534"/>
      <c r="G224" s="534"/>
      <c r="H224" s="534"/>
      <c r="I224" s="534"/>
      <c r="J224" s="534"/>
      <c r="K224" s="534"/>
      <c r="L224" s="534"/>
    </row>
    <row r="225" spans="1:12" s="174" customFormat="1" ht="29.25" customHeight="1">
      <c r="A225" s="169" t="s">
        <v>166</v>
      </c>
      <c r="B225" s="169" t="s">
        <v>210</v>
      </c>
      <c r="C225" s="333" t="s">
        <v>278</v>
      </c>
      <c r="D225" s="171"/>
      <c r="E225" s="171"/>
      <c r="F225" s="171"/>
      <c r="G225" s="171"/>
      <c r="H225" s="171"/>
      <c r="I225" s="172"/>
      <c r="J225" s="182"/>
      <c r="K225" s="182"/>
      <c r="L225" s="172"/>
    </row>
    <row r="226" spans="1:12" s="174" customFormat="1" ht="0.75" customHeight="1">
      <c r="A226" s="169" t="s">
        <v>289</v>
      </c>
      <c r="B226" s="169"/>
      <c r="C226" s="333"/>
      <c r="D226" s="171"/>
      <c r="E226" s="171"/>
      <c r="F226" s="171"/>
      <c r="G226" s="171"/>
      <c r="H226" s="171"/>
      <c r="I226" s="172"/>
      <c r="J226" s="182"/>
      <c r="K226" s="182"/>
      <c r="L226" s="172"/>
    </row>
    <row r="227" spans="1:12" s="174" customFormat="1" ht="4.5" customHeight="1" hidden="1">
      <c r="A227" s="169"/>
      <c r="B227" s="169"/>
      <c r="C227" s="333"/>
      <c r="D227" s="171"/>
      <c r="E227" s="171"/>
      <c r="F227" s="171"/>
      <c r="G227" s="171"/>
      <c r="H227" s="171"/>
      <c r="I227" s="172"/>
      <c r="K227" s="185"/>
      <c r="L227" s="185"/>
    </row>
    <row r="228" spans="1:12" s="174" customFormat="1" ht="18" customHeight="1">
      <c r="A228" s="169"/>
      <c r="B228" s="169"/>
      <c r="C228" s="170" t="s">
        <v>92</v>
      </c>
      <c r="D228" s="171"/>
      <c r="E228" s="171"/>
      <c r="F228" s="171"/>
      <c r="G228" s="171"/>
      <c r="H228" s="171"/>
      <c r="I228" s="172"/>
      <c r="J228" s="173"/>
      <c r="K228" s="173"/>
      <c r="L228" s="173"/>
    </row>
    <row r="229" spans="1:12" s="174" customFormat="1" ht="18" customHeight="1">
      <c r="A229" s="169"/>
      <c r="B229" s="169"/>
      <c r="C229" s="170"/>
      <c r="D229" s="171"/>
      <c r="E229" s="171"/>
      <c r="F229" s="171"/>
      <c r="G229" s="171"/>
      <c r="H229" s="171"/>
      <c r="I229" s="172"/>
      <c r="J229" s="175" t="s">
        <v>88</v>
      </c>
      <c r="K229" s="176"/>
      <c r="L229" s="175" t="s">
        <v>13</v>
      </c>
    </row>
    <row r="230" spans="1:12" s="174" customFormat="1" ht="18" customHeight="1" thickBot="1">
      <c r="A230" s="169"/>
      <c r="B230" s="169"/>
      <c r="C230" s="170"/>
      <c r="D230" s="171"/>
      <c r="E230" s="171"/>
      <c r="F230" s="171"/>
      <c r="G230" s="171"/>
      <c r="H230" s="171"/>
      <c r="I230" s="172"/>
      <c r="J230" s="177" t="s">
        <v>215</v>
      </c>
      <c r="K230" s="173"/>
      <c r="L230" s="177" t="s">
        <v>215</v>
      </c>
    </row>
    <row r="231" spans="1:12" s="174" customFormat="1" ht="19.5">
      <c r="A231" s="178"/>
      <c r="B231" s="178"/>
      <c r="C231" s="179" t="s">
        <v>222</v>
      </c>
      <c r="D231" s="180"/>
      <c r="E231" s="180"/>
      <c r="F231" s="180"/>
      <c r="G231" s="180"/>
      <c r="H231" s="180"/>
      <c r="I231" s="172"/>
      <c r="J231" s="467"/>
      <c r="K231" s="468"/>
      <c r="L231" s="467"/>
    </row>
    <row r="232" spans="1:12" s="174" customFormat="1" ht="21" customHeight="1">
      <c r="A232" s="169"/>
      <c r="B232" s="169"/>
      <c r="C232" s="183" t="s">
        <v>223</v>
      </c>
      <c r="D232" s="171"/>
      <c r="E232" s="171"/>
      <c r="F232" s="171"/>
      <c r="G232" s="171"/>
      <c r="H232" s="171"/>
      <c r="I232" s="172"/>
      <c r="J232" s="191">
        <v>40000</v>
      </c>
      <c r="K232" s="469"/>
      <c r="L232" s="191">
        <v>40000</v>
      </c>
    </row>
    <row r="233" spans="1:12" s="174" customFormat="1" ht="21" customHeight="1">
      <c r="A233" s="169"/>
      <c r="B233" s="169"/>
      <c r="C233" s="186" t="s">
        <v>224</v>
      </c>
      <c r="D233" s="187"/>
      <c r="E233" s="187"/>
      <c r="F233" s="187"/>
      <c r="G233" s="187"/>
      <c r="H233" s="187"/>
      <c r="J233" s="467">
        <v>546393</v>
      </c>
      <c r="K233" s="468"/>
      <c r="L233" s="467">
        <v>499420</v>
      </c>
    </row>
    <row r="234" spans="1:12" s="174" customFormat="1" ht="21" customHeight="1">
      <c r="A234" s="169"/>
      <c r="B234" s="169"/>
      <c r="C234" s="186" t="s">
        <v>14</v>
      </c>
      <c r="D234" s="187"/>
      <c r="E234" s="187"/>
      <c r="F234" s="187"/>
      <c r="G234" s="187"/>
      <c r="H234" s="187"/>
      <c r="J234" s="467">
        <v>75294</v>
      </c>
      <c r="K234" s="468"/>
      <c r="L234" s="467">
        <v>75294</v>
      </c>
    </row>
    <row r="235" spans="1:12" s="174" customFormat="1" ht="21" customHeight="1">
      <c r="A235" s="169"/>
      <c r="B235" s="169"/>
      <c r="C235" s="186" t="s">
        <v>358</v>
      </c>
      <c r="D235" s="187"/>
      <c r="E235" s="187"/>
      <c r="F235" s="187"/>
      <c r="G235" s="187"/>
      <c r="H235" s="187"/>
      <c r="J235" s="467">
        <v>100000</v>
      </c>
      <c r="K235" s="468"/>
      <c r="L235" s="467">
        <v>160000</v>
      </c>
    </row>
    <row r="236" spans="1:12" s="174" customFormat="1" ht="21" customHeight="1">
      <c r="A236" s="169"/>
      <c r="B236" s="169"/>
      <c r="C236" s="186" t="s">
        <v>386</v>
      </c>
      <c r="D236" s="187"/>
      <c r="E236" s="187"/>
      <c r="F236" s="187"/>
      <c r="G236" s="187"/>
      <c r="H236" s="187"/>
      <c r="J236" s="467">
        <v>250000</v>
      </c>
      <c r="K236" s="468"/>
      <c r="L236" s="467">
        <v>250000</v>
      </c>
    </row>
    <row r="237" spans="1:12" s="174" customFormat="1" ht="21" customHeight="1">
      <c r="A237" s="169"/>
      <c r="B237" s="169"/>
      <c r="C237" s="186" t="s">
        <v>416</v>
      </c>
      <c r="D237" s="187"/>
      <c r="E237" s="187"/>
      <c r="F237" s="187"/>
      <c r="G237" s="187"/>
      <c r="H237" s="187"/>
      <c r="J237" s="467">
        <v>100000</v>
      </c>
      <c r="K237" s="468"/>
      <c r="L237" s="467">
        <v>100000</v>
      </c>
    </row>
    <row r="238" spans="1:12" s="174" customFormat="1" ht="5.25" customHeight="1">
      <c r="A238" s="169"/>
      <c r="B238" s="169"/>
      <c r="C238" s="188"/>
      <c r="D238" s="187"/>
      <c r="E238" s="187"/>
      <c r="F238" s="187"/>
      <c r="G238" s="187"/>
      <c r="H238" s="187"/>
      <c r="J238" s="470"/>
      <c r="K238" s="468"/>
      <c r="L238" s="470"/>
    </row>
    <row r="239" spans="1:12" s="174" customFormat="1" ht="21" customHeight="1">
      <c r="A239" s="169"/>
      <c r="B239" s="169"/>
      <c r="C239" s="189"/>
      <c r="D239" s="187"/>
      <c r="E239" s="187"/>
      <c r="F239" s="187"/>
      <c r="G239" s="187"/>
      <c r="H239" s="187"/>
      <c r="J239" s="191">
        <v>1111687</v>
      </c>
      <c r="K239" s="468"/>
      <c r="L239" s="191">
        <v>1124714</v>
      </c>
    </row>
    <row r="240" spans="1:12" s="174" customFormat="1" ht="26.25" customHeight="1">
      <c r="A240" s="169"/>
      <c r="B240" s="169"/>
      <c r="C240" s="186" t="s">
        <v>213</v>
      </c>
      <c r="D240" s="187"/>
      <c r="E240" s="187"/>
      <c r="F240" s="187"/>
      <c r="G240" s="187"/>
      <c r="H240" s="187"/>
      <c r="J240" s="347">
        <v>336662</v>
      </c>
      <c r="K240" s="468"/>
      <c r="L240" s="347">
        <v>250382.713</v>
      </c>
    </row>
    <row r="241" spans="1:12" s="174" customFormat="1" ht="25.5" customHeight="1" thickBot="1">
      <c r="A241" s="169"/>
      <c r="B241" s="169"/>
      <c r="C241" s="189"/>
      <c r="D241" s="187"/>
      <c r="E241" s="187"/>
      <c r="F241" s="187"/>
      <c r="G241" s="187"/>
      <c r="H241" s="187"/>
      <c r="J241" s="471">
        <v>775025</v>
      </c>
      <c r="K241" s="468"/>
      <c r="L241" s="471">
        <v>874331.287</v>
      </c>
    </row>
    <row r="242" spans="1:12" s="174" customFormat="1" ht="3.75" customHeight="1">
      <c r="A242" s="169"/>
      <c r="B242" s="169"/>
      <c r="C242" s="189"/>
      <c r="D242" s="187"/>
      <c r="E242" s="187"/>
      <c r="F242" s="187"/>
      <c r="G242" s="187"/>
      <c r="H242" s="187"/>
      <c r="J242" s="191"/>
      <c r="K242" s="468"/>
      <c r="L242" s="191"/>
    </row>
    <row r="243" spans="1:12" s="174" customFormat="1" ht="18" customHeight="1">
      <c r="A243" s="169"/>
      <c r="B243" s="169"/>
      <c r="C243" s="189" t="s">
        <v>185</v>
      </c>
      <c r="D243" s="187"/>
      <c r="E243" s="187"/>
      <c r="F243" s="187"/>
      <c r="G243" s="187"/>
      <c r="H243" s="187"/>
      <c r="J243" s="191"/>
      <c r="K243" s="468"/>
      <c r="L243" s="191"/>
    </row>
    <row r="244" spans="1:12" s="174" customFormat="1" ht="21" customHeight="1">
      <c r="A244" s="169"/>
      <c r="B244" s="169"/>
      <c r="C244" s="190" t="s">
        <v>181</v>
      </c>
      <c r="D244" s="187"/>
      <c r="E244" s="187"/>
      <c r="F244" s="187"/>
      <c r="G244" s="187"/>
      <c r="H244" s="187"/>
      <c r="J244" s="191">
        <v>86937</v>
      </c>
      <c r="K244" s="468"/>
      <c r="L244" s="191">
        <v>83346</v>
      </c>
    </row>
    <row r="245" spans="1:12" s="174" customFormat="1" ht="21" customHeight="1">
      <c r="A245" s="169"/>
      <c r="B245" s="169"/>
      <c r="C245" s="190" t="s">
        <v>182</v>
      </c>
      <c r="D245" s="187"/>
      <c r="E245" s="187"/>
      <c r="F245" s="187"/>
      <c r="G245" s="187"/>
      <c r="H245" s="187"/>
      <c r="J245" s="191">
        <v>113423</v>
      </c>
      <c r="K245" s="468"/>
      <c r="L245" s="191">
        <v>58590</v>
      </c>
    </row>
    <row r="246" spans="1:12" s="174" customFormat="1" ht="21" customHeight="1">
      <c r="A246" s="169"/>
      <c r="B246" s="169"/>
      <c r="C246" s="190" t="s">
        <v>183</v>
      </c>
      <c r="D246" s="187"/>
      <c r="E246" s="187"/>
      <c r="F246" s="187"/>
      <c r="G246" s="187"/>
      <c r="H246" s="187"/>
      <c r="J246" s="191">
        <v>989000</v>
      </c>
      <c r="K246" s="468"/>
      <c r="L246" s="191">
        <v>746250</v>
      </c>
    </row>
    <row r="247" spans="1:12" s="174" customFormat="1" ht="21" customHeight="1">
      <c r="A247" s="169"/>
      <c r="B247" s="169"/>
      <c r="C247" s="186" t="s">
        <v>358</v>
      </c>
      <c r="D247" s="187"/>
      <c r="E247" s="187"/>
      <c r="F247" s="187"/>
      <c r="G247" s="187"/>
      <c r="H247" s="187"/>
      <c r="J247" s="467">
        <v>60000</v>
      </c>
      <c r="K247" s="468"/>
      <c r="L247" s="467">
        <v>60000</v>
      </c>
    </row>
    <row r="248" spans="1:12" s="174" customFormat="1" ht="21" customHeight="1">
      <c r="A248" s="169"/>
      <c r="B248" s="169"/>
      <c r="C248" s="183" t="s">
        <v>223</v>
      </c>
      <c r="D248" s="187"/>
      <c r="E248" s="187"/>
      <c r="F248" s="187"/>
      <c r="G248" s="187"/>
      <c r="H248" s="187"/>
      <c r="J248" s="191">
        <v>40000</v>
      </c>
      <c r="K248" s="468"/>
      <c r="L248" s="191">
        <v>40000</v>
      </c>
    </row>
    <row r="249" spans="1:12" s="174" customFormat="1" ht="21" customHeight="1">
      <c r="A249" s="169"/>
      <c r="B249" s="169"/>
      <c r="C249" s="190" t="s">
        <v>184</v>
      </c>
      <c r="D249" s="187"/>
      <c r="E249" s="187"/>
      <c r="F249" s="187"/>
      <c r="G249" s="187"/>
      <c r="H249" s="187"/>
      <c r="J249" s="191">
        <v>236662</v>
      </c>
      <c r="K249" s="468"/>
      <c r="L249" s="191">
        <v>150383</v>
      </c>
    </row>
    <row r="250" spans="1:12" s="174" customFormat="1" ht="22.5" customHeight="1" thickBot="1">
      <c r="A250" s="169"/>
      <c r="B250" s="169"/>
      <c r="C250" s="189"/>
      <c r="D250" s="187"/>
      <c r="E250" s="187"/>
      <c r="F250" s="187"/>
      <c r="G250" s="187"/>
      <c r="H250" s="187"/>
      <c r="J250" s="471">
        <f>SUM(J244:J249)</f>
        <v>1526022</v>
      </c>
      <c r="K250" s="468"/>
      <c r="L250" s="471">
        <f>SUM(L244:L249)</f>
        <v>1138569</v>
      </c>
    </row>
    <row r="251" spans="1:12" s="174" customFormat="1" ht="3.75" customHeight="1">
      <c r="A251" s="169"/>
      <c r="B251" s="169"/>
      <c r="C251" s="189"/>
      <c r="D251" s="187"/>
      <c r="E251" s="187"/>
      <c r="F251" s="187"/>
      <c r="G251" s="187"/>
      <c r="H251" s="187"/>
      <c r="I251" s="221"/>
      <c r="K251" s="182"/>
      <c r="L251" s="221"/>
    </row>
    <row r="252" spans="1:12" s="174" customFormat="1" ht="42.75" customHeight="1">
      <c r="A252" s="169"/>
      <c r="B252" s="169"/>
      <c r="C252" s="541" t="s">
        <v>41</v>
      </c>
      <c r="D252" s="542"/>
      <c r="E252" s="542"/>
      <c r="F252" s="542"/>
      <c r="G252" s="542"/>
      <c r="H252" s="542"/>
      <c r="I252" s="542"/>
      <c r="J252" s="542"/>
      <c r="K252" s="542"/>
      <c r="L252" s="542"/>
    </row>
    <row r="253" spans="1:12" s="261" customFormat="1" ht="30.75" customHeight="1">
      <c r="A253" s="169" t="s">
        <v>168</v>
      </c>
      <c r="B253" s="169" t="s">
        <v>212</v>
      </c>
      <c r="C253" s="264" t="s">
        <v>279</v>
      </c>
      <c r="D253" s="265"/>
      <c r="E253" s="265"/>
      <c r="F253" s="265"/>
      <c r="G253" s="265"/>
      <c r="H253" s="265"/>
      <c r="I253" s="220"/>
      <c r="J253" s="266"/>
      <c r="L253" s="220"/>
    </row>
    <row r="254" spans="1:12" s="261" customFormat="1" ht="18" customHeight="1" hidden="1">
      <c r="A254" s="169"/>
      <c r="B254" s="169"/>
      <c r="C254" s="334" t="s">
        <v>246</v>
      </c>
      <c r="D254" s="335" t="s">
        <v>248</v>
      </c>
      <c r="E254" s="265"/>
      <c r="F254" s="265"/>
      <c r="G254" s="265"/>
      <c r="H254" s="265"/>
      <c r="I254" s="220"/>
      <c r="J254" s="266"/>
      <c r="L254" s="220"/>
    </row>
    <row r="255" spans="1:12" s="261" customFormat="1" ht="30.75" customHeight="1" hidden="1">
      <c r="A255" s="169"/>
      <c r="B255" s="169"/>
      <c r="D255" s="548" t="s">
        <v>273</v>
      </c>
      <c r="E255" s="549"/>
      <c r="F255" s="549"/>
      <c r="G255" s="549"/>
      <c r="H255" s="549"/>
      <c r="I255" s="549"/>
      <c r="J255" s="549"/>
      <c r="K255" s="549"/>
      <c r="L255" s="549"/>
    </row>
    <row r="256" spans="1:12" s="261" customFormat="1" ht="21" customHeight="1" hidden="1">
      <c r="A256" s="169"/>
      <c r="B256" s="169"/>
      <c r="C256" s="334" t="s">
        <v>246</v>
      </c>
      <c r="D256" s="335" t="s">
        <v>249</v>
      </c>
      <c r="E256" s="241"/>
      <c r="F256" s="241"/>
      <c r="G256" s="241"/>
      <c r="H256" s="241"/>
      <c r="I256" s="241"/>
      <c r="J256" s="241"/>
      <c r="K256" s="241"/>
      <c r="L256" s="241"/>
    </row>
    <row r="257" spans="1:12" s="261" customFormat="1" ht="21.75" customHeight="1" hidden="1">
      <c r="A257" s="169"/>
      <c r="B257" s="169"/>
      <c r="C257" s="264"/>
      <c r="D257" s="548" t="s">
        <v>250</v>
      </c>
      <c r="E257" s="549"/>
      <c r="F257" s="549"/>
      <c r="G257" s="549"/>
      <c r="H257" s="549"/>
      <c r="I257" s="549"/>
      <c r="J257" s="549"/>
      <c r="K257" s="549"/>
      <c r="L257" s="549"/>
    </row>
    <row r="258" spans="1:12" s="261" customFormat="1" ht="18" customHeight="1" hidden="1">
      <c r="A258" s="169"/>
      <c r="B258" s="169"/>
      <c r="C258" s="264"/>
      <c r="D258" s="265"/>
      <c r="E258" s="265"/>
      <c r="F258" s="265"/>
      <c r="G258" s="265"/>
      <c r="H258" s="265"/>
      <c r="I258" s="220"/>
      <c r="J258" s="266"/>
      <c r="L258" s="220"/>
    </row>
    <row r="259" spans="1:12" s="261" customFormat="1" ht="30.75" customHeight="1">
      <c r="A259" s="169"/>
      <c r="B259" s="169"/>
      <c r="C259" s="512" t="s">
        <v>91</v>
      </c>
      <c r="D259" s="513"/>
      <c r="E259" s="513"/>
      <c r="F259" s="513"/>
      <c r="G259" s="513"/>
      <c r="H259" s="513"/>
      <c r="I259" s="513"/>
      <c r="J259" s="513"/>
      <c r="K259" s="513"/>
      <c r="L259" s="513"/>
    </row>
    <row r="260" spans="1:12" s="340" customFormat="1" ht="24.75" customHeight="1">
      <c r="A260" s="224" t="s">
        <v>169</v>
      </c>
      <c r="B260" s="224" t="s">
        <v>259</v>
      </c>
      <c r="C260" s="336" t="s">
        <v>167</v>
      </c>
      <c r="D260" s="337"/>
      <c r="E260" s="337"/>
      <c r="F260" s="337"/>
      <c r="G260" s="337"/>
      <c r="H260" s="337"/>
      <c r="I260" s="338"/>
      <c r="J260" s="339"/>
      <c r="L260" s="338"/>
    </row>
    <row r="261" spans="1:12" s="174" customFormat="1" ht="41.25" customHeight="1">
      <c r="A261" s="341"/>
      <c r="B261" s="341"/>
      <c r="C261" s="512" t="s">
        <v>89</v>
      </c>
      <c r="D261" s="532"/>
      <c r="E261" s="532"/>
      <c r="F261" s="532"/>
      <c r="G261" s="532"/>
      <c r="H261" s="532"/>
      <c r="I261" s="532"/>
      <c r="J261" s="532"/>
      <c r="K261" s="532"/>
      <c r="L261" s="532"/>
    </row>
    <row r="262" spans="1:12" s="174" customFormat="1" ht="27" customHeight="1">
      <c r="A262" s="169" t="s">
        <v>171</v>
      </c>
      <c r="B262" s="169"/>
      <c r="C262" s="223" t="s">
        <v>170</v>
      </c>
      <c r="D262" s="171"/>
      <c r="E262" s="171"/>
      <c r="F262" s="171"/>
      <c r="G262" s="171"/>
      <c r="H262" s="171"/>
      <c r="I262" s="172"/>
      <c r="J262" s="182"/>
      <c r="K262" s="182"/>
      <c r="L262" s="172"/>
    </row>
    <row r="263" spans="1:12" s="174" customFormat="1" ht="45.75" customHeight="1">
      <c r="A263" s="254" t="s">
        <v>246</v>
      </c>
      <c r="B263" s="169"/>
      <c r="C263" s="512" t="s">
        <v>322</v>
      </c>
      <c r="D263" s="532"/>
      <c r="E263" s="532"/>
      <c r="F263" s="532"/>
      <c r="G263" s="532"/>
      <c r="H263" s="532"/>
      <c r="I263" s="532"/>
      <c r="J263" s="532"/>
      <c r="K263" s="532"/>
      <c r="L263" s="532"/>
    </row>
    <row r="264" spans="1:12" s="174" customFormat="1" ht="69.75" customHeight="1">
      <c r="A264" s="254" t="s">
        <v>247</v>
      </c>
      <c r="B264" s="169"/>
      <c r="C264" s="512" t="s">
        <v>56</v>
      </c>
      <c r="D264" s="520"/>
      <c r="E264" s="520"/>
      <c r="F264" s="520"/>
      <c r="G264" s="520"/>
      <c r="H264" s="520"/>
      <c r="I264" s="520"/>
      <c r="J264" s="520"/>
      <c r="K264" s="520"/>
      <c r="L264" s="520"/>
    </row>
    <row r="265" spans="1:12" s="174" customFormat="1" ht="21" customHeight="1">
      <c r="A265" s="169" t="s">
        <v>340</v>
      </c>
      <c r="B265" s="169" t="s">
        <v>206</v>
      </c>
      <c r="C265" s="223" t="s">
        <v>275</v>
      </c>
      <c r="D265" s="171"/>
      <c r="E265" s="171"/>
      <c r="F265" s="171"/>
      <c r="G265" s="171"/>
      <c r="H265" s="171"/>
      <c r="I265" s="172"/>
      <c r="J265" s="182"/>
      <c r="K265" s="182"/>
      <c r="L265" s="172"/>
    </row>
    <row r="266" spans="1:12" s="219" customFormat="1" ht="20.25" customHeight="1" thickBot="1">
      <c r="A266" s="169"/>
      <c r="B266" s="169"/>
      <c r="C266" s="342"/>
      <c r="D266" s="332"/>
      <c r="E266" s="332"/>
      <c r="F266" s="332"/>
      <c r="G266" s="332"/>
      <c r="I266" s="537" t="s">
        <v>294</v>
      </c>
      <c r="J266" s="537"/>
      <c r="K266" s="537" t="s">
        <v>295</v>
      </c>
      <c r="L266" s="537"/>
    </row>
    <row r="267" spans="1:12" s="174" customFormat="1" ht="21" customHeight="1">
      <c r="A267" s="169"/>
      <c r="B267" s="169"/>
      <c r="D267" s="171"/>
      <c r="E267" s="171"/>
      <c r="F267" s="171"/>
      <c r="G267" s="171"/>
      <c r="I267" s="450" t="s">
        <v>3</v>
      </c>
      <c r="J267" s="451" t="s">
        <v>409</v>
      </c>
      <c r="K267" s="450" t="s">
        <v>3</v>
      </c>
      <c r="L267" s="451" t="s">
        <v>409</v>
      </c>
    </row>
    <row r="268" spans="1:12" s="174" customFormat="1" ht="24" customHeight="1">
      <c r="A268" s="169" t="s">
        <v>246</v>
      </c>
      <c r="B268" s="169"/>
      <c r="C268" s="223" t="s">
        <v>251</v>
      </c>
      <c r="D268" s="171"/>
      <c r="E268" s="171"/>
      <c r="F268" s="171"/>
      <c r="G268" s="171"/>
      <c r="H268" s="171"/>
      <c r="I268" s="172"/>
      <c r="J268" s="182"/>
      <c r="K268" s="182"/>
      <c r="L268" s="172"/>
    </row>
    <row r="269" spans="1:12" s="174" customFormat="1" ht="25.5" customHeight="1">
      <c r="A269" s="169"/>
      <c r="B269" s="169"/>
      <c r="C269" s="174" t="s">
        <v>379</v>
      </c>
      <c r="D269" s="171"/>
      <c r="E269" s="171"/>
      <c r="F269" s="171"/>
      <c r="G269" s="171"/>
      <c r="I269" s="452">
        <f>+'Consol PL'!E25</f>
        <v>166432</v>
      </c>
      <c r="J269" s="347">
        <f>+'Consol PL'!G25</f>
        <v>92998</v>
      </c>
      <c r="K269" s="452">
        <f>'Consol PL'!$I$25</f>
        <v>210184</v>
      </c>
      <c r="L269" s="347">
        <f>+'Consol PL'!K25</f>
        <v>190503</v>
      </c>
    </row>
    <row r="270" spans="1:12" s="174" customFormat="1" ht="26.25" customHeight="1">
      <c r="A270" s="169"/>
      <c r="B270" s="169"/>
      <c r="C270" s="174" t="s">
        <v>382</v>
      </c>
      <c r="D270" s="171"/>
      <c r="E270" s="171"/>
      <c r="F270" s="171"/>
      <c r="G270" s="171"/>
      <c r="I270" s="452">
        <v>598269.089</v>
      </c>
      <c r="J270" s="347">
        <v>590513.689</v>
      </c>
      <c r="K270" s="452">
        <v>596906.339</v>
      </c>
      <c r="L270" s="347">
        <v>586407.814</v>
      </c>
    </row>
    <row r="271" spans="1:12" s="174" customFormat="1" ht="26.25" customHeight="1" thickBot="1">
      <c r="A271" s="169"/>
      <c r="B271" s="169"/>
      <c r="C271" s="174" t="s">
        <v>380</v>
      </c>
      <c r="D271" s="171"/>
      <c r="E271" s="171"/>
      <c r="F271" s="171"/>
      <c r="G271" s="171"/>
      <c r="I271" s="345">
        <f>ROUND(I269*100/I270,2)</f>
        <v>27.82</v>
      </c>
      <c r="J271" s="346">
        <f>ROUND(J269*100/J270,2)</f>
        <v>15.75</v>
      </c>
      <c r="K271" s="345">
        <f>ROUND(K269*100/K270,2)</f>
        <v>35.21</v>
      </c>
      <c r="L271" s="346">
        <f>ROUND(L269*100/L270,2)</f>
        <v>32.49</v>
      </c>
    </row>
    <row r="272" spans="1:12" s="174" customFormat="1" ht="2.25" customHeight="1">
      <c r="A272" s="169"/>
      <c r="B272" s="169"/>
      <c r="D272" s="171"/>
      <c r="E272" s="171"/>
      <c r="F272" s="171"/>
      <c r="G272" s="171"/>
      <c r="I272" s="452"/>
      <c r="J272" s="347"/>
      <c r="K272" s="452"/>
      <c r="L272" s="347"/>
    </row>
    <row r="273" spans="1:12" s="174" customFormat="1" ht="26.25" customHeight="1">
      <c r="A273" s="169" t="s">
        <v>247</v>
      </c>
      <c r="B273" s="169"/>
      <c r="C273" s="223" t="s">
        <v>361</v>
      </c>
      <c r="D273" s="171"/>
      <c r="E273" s="171"/>
      <c r="F273" s="171"/>
      <c r="G273" s="171"/>
      <c r="I273" s="452"/>
      <c r="J273" s="347"/>
      <c r="K273" s="452"/>
      <c r="L273" s="347"/>
    </row>
    <row r="274" spans="1:12" s="174" customFormat="1" ht="23.25" customHeight="1">
      <c r="A274" s="169"/>
      <c r="B274" s="169"/>
      <c r="C274" s="174" t="str">
        <f>C269</f>
        <v>Net profit for the period (RM'000)</v>
      </c>
      <c r="D274" s="171"/>
      <c r="E274" s="171"/>
      <c r="F274" s="171"/>
      <c r="G274" s="171"/>
      <c r="I274" s="452">
        <f>I269</f>
        <v>166432</v>
      </c>
      <c r="J274" s="347">
        <f>J269</f>
        <v>92998</v>
      </c>
      <c r="K274" s="452">
        <f>K269</f>
        <v>210184</v>
      </c>
      <c r="L274" s="347">
        <f>L269</f>
        <v>190503</v>
      </c>
    </row>
    <row r="275" spans="1:12" s="174" customFormat="1" ht="26.25" customHeight="1">
      <c r="A275" s="169"/>
      <c r="B275" s="169"/>
      <c r="C275" s="556" t="s">
        <v>415</v>
      </c>
      <c r="D275" s="557"/>
      <c r="E275" s="557"/>
      <c r="F275" s="557"/>
      <c r="G275" s="557"/>
      <c r="H275" s="557"/>
      <c r="I275" s="452">
        <v>-5841.218422742299</v>
      </c>
      <c r="J275" s="347">
        <v>-176.63785431029828</v>
      </c>
      <c r="K275" s="452">
        <v>-8312</v>
      </c>
      <c r="L275" s="347">
        <v>-1606.9280434323955</v>
      </c>
    </row>
    <row r="276" spans="1:12" s="174" customFormat="1" ht="23.25" customHeight="1">
      <c r="A276" s="169"/>
      <c r="B276" s="169"/>
      <c r="C276" s="174" t="s">
        <v>407</v>
      </c>
      <c r="D276" s="171"/>
      <c r="E276" s="171"/>
      <c r="F276" s="171"/>
      <c r="G276" s="171"/>
      <c r="I276" s="452">
        <v>1685</v>
      </c>
      <c r="J276" s="347">
        <v>1575</v>
      </c>
      <c r="K276" s="452">
        <v>6741</v>
      </c>
      <c r="L276" s="347">
        <v>6300</v>
      </c>
    </row>
    <row r="277" spans="1:12" s="174" customFormat="1" ht="21.75" customHeight="1">
      <c r="A277" s="169"/>
      <c r="B277" s="169"/>
      <c r="D277" s="171"/>
      <c r="E277" s="171"/>
      <c r="F277" s="171"/>
      <c r="G277" s="171"/>
      <c r="I277" s="453">
        <f>SUM(I274:I276)</f>
        <v>162275.7815772577</v>
      </c>
      <c r="J277" s="454">
        <f>SUM(J274:J276)</f>
        <v>94396.3621456897</v>
      </c>
      <c r="K277" s="453">
        <f>SUM(K274:K276)</f>
        <v>208613</v>
      </c>
      <c r="L277" s="454">
        <f>SUM(L274:L276)</f>
        <v>195196.0719565676</v>
      </c>
    </row>
    <row r="278" spans="1:12" s="174" customFormat="1" ht="26.25" customHeight="1">
      <c r="A278" s="169"/>
      <c r="B278" s="169"/>
      <c r="C278" s="174" t="str">
        <f>C270</f>
        <v>Weighted average number of ordinary shares in issue ('000)</v>
      </c>
      <c r="D278" s="171"/>
      <c r="E278" s="171"/>
      <c r="F278" s="171"/>
      <c r="G278" s="171"/>
      <c r="I278" s="452">
        <f>I270</f>
        <v>598269.089</v>
      </c>
      <c r="J278" s="347">
        <f>J270</f>
        <v>590513.689</v>
      </c>
      <c r="K278" s="452">
        <f>K270</f>
        <v>596906.339</v>
      </c>
      <c r="L278" s="347">
        <f>L270</f>
        <v>586407.814</v>
      </c>
    </row>
    <row r="279" spans="1:12" s="174" customFormat="1" ht="23.25" customHeight="1">
      <c r="A279" s="169"/>
      <c r="B279" s="169"/>
      <c r="C279" s="174" t="s">
        <v>383</v>
      </c>
      <c r="D279" s="171"/>
      <c r="E279" s="171"/>
      <c r="F279" s="171"/>
      <c r="G279" s="171"/>
      <c r="I279" s="452">
        <v>0</v>
      </c>
      <c r="J279" s="347">
        <v>2367</v>
      </c>
      <c r="K279" s="452">
        <v>0</v>
      </c>
      <c r="L279" s="347">
        <v>2367</v>
      </c>
    </row>
    <row r="280" spans="1:12" s="174" customFormat="1" ht="24.75" customHeight="1">
      <c r="A280" s="169"/>
      <c r="B280" s="169"/>
      <c r="C280" s="174" t="s">
        <v>406</v>
      </c>
      <c r="D280" s="171"/>
      <c r="E280" s="171"/>
      <c r="F280" s="171"/>
      <c r="G280" s="171"/>
      <c r="I280" s="452">
        <v>51282.05128205128</v>
      </c>
      <c r="J280" s="347">
        <v>51282.05128205128</v>
      </c>
      <c r="K280" s="452">
        <v>51282.05128205128</v>
      </c>
      <c r="L280" s="347">
        <v>51282.05128205128</v>
      </c>
    </row>
    <row r="281" spans="1:12" s="174" customFormat="1" ht="24.75" customHeight="1">
      <c r="A281" s="169"/>
      <c r="B281" s="169"/>
      <c r="C281" s="174" t="s">
        <v>381</v>
      </c>
      <c r="D281" s="171"/>
      <c r="E281" s="171"/>
      <c r="F281" s="171"/>
      <c r="G281" s="171"/>
      <c r="I281" s="453">
        <f>SUM(I278:I280)</f>
        <v>649551.1402820513</v>
      </c>
      <c r="J281" s="454">
        <f>SUM(J278:J280)</f>
        <v>644162.7402820513</v>
      </c>
      <c r="K281" s="453">
        <f>SUM(K278:K280)</f>
        <v>648188.3902820513</v>
      </c>
      <c r="L281" s="454">
        <f>SUM(L278:L280)</f>
        <v>640056.8652820513</v>
      </c>
    </row>
    <row r="282" spans="1:12" ht="26.25" customHeight="1" thickBot="1">
      <c r="A282" s="211"/>
      <c r="B282" s="211"/>
      <c r="C282" s="283" t="s">
        <v>384</v>
      </c>
      <c r="I282" s="345">
        <f>I277*100/I281</f>
        <v>24.98275678598509</v>
      </c>
      <c r="J282" s="346">
        <f>J277*100/J281</f>
        <v>14.65411707984811</v>
      </c>
      <c r="K282" s="345">
        <f>K277*100/K281</f>
        <v>32.184007478014934</v>
      </c>
      <c r="L282" s="346">
        <f>L277*100/L281</f>
        <v>30.49667655241091</v>
      </c>
    </row>
    <row r="283" spans="1:12" ht="10.5" customHeight="1" hidden="1">
      <c r="A283" s="211"/>
      <c r="B283" s="211"/>
      <c r="C283" s="253"/>
      <c r="D283" s="253"/>
      <c r="E283" s="253"/>
      <c r="F283" s="253"/>
      <c r="G283" s="253"/>
      <c r="H283" s="253"/>
      <c r="I283" s="253"/>
      <c r="J283" s="284"/>
      <c r="K283" s="284"/>
      <c r="L283" s="286"/>
    </row>
    <row r="284" spans="1:12" s="174" customFormat="1" ht="2.25" customHeight="1" hidden="1">
      <c r="A284" s="169"/>
      <c r="B284" s="169"/>
      <c r="C284" s="219"/>
      <c r="D284" s="171"/>
      <c r="E284" s="171"/>
      <c r="F284" s="171"/>
      <c r="G284" s="171"/>
      <c r="H284" s="171"/>
      <c r="I284" s="172"/>
      <c r="J284" s="182"/>
      <c r="K284" s="182"/>
      <c r="L284" s="172"/>
    </row>
    <row r="285" spans="1:12" ht="8.25" customHeight="1">
      <c r="A285" s="169"/>
      <c r="B285" s="169"/>
      <c r="C285" s="555"/>
      <c r="D285" s="555"/>
      <c r="E285" s="555"/>
      <c r="F285" s="555"/>
      <c r="G285" s="555"/>
      <c r="H285" s="555"/>
      <c r="I285" s="555"/>
      <c r="J285" s="555"/>
      <c r="K285" s="555"/>
      <c r="L285" s="555"/>
    </row>
    <row r="286" spans="1:12" s="174" customFormat="1" ht="21.75" customHeight="1">
      <c r="A286" s="169" t="s">
        <v>102</v>
      </c>
      <c r="B286" s="169"/>
      <c r="C286" s="215" t="s">
        <v>313</v>
      </c>
      <c r="D286" s="187"/>
      <c r="E286" s="187"/>
      <c r="F286" s="187"/>
      <c r="G286" s="348"/>
      <c r="H286" s="349"/>
      <c r="I286" s="348"/>
      <c r="J286" s="348"/>
      <c r="K286" s="349"/>
      <c r="L286" s="348"/>
    </row>
    <row r="287" spans="1:12" s="174" customFormat="1" ht="22.5" customHeight="1" thickBot="1">
      <c r="A287" s="169"/>
      <c r="B287" s="169"/>
      <c r="C287" s="215"/>
      <c r="D287" s="187"/>
      <c r="E287" s="187"/>
      <c r="F287" s="187"/>
      <c r="G287" s="554" t="s">
        <v>295</v>
      </c>
      <c r="H287" s="554"/>
      <c r="I287" s="554"/>
      <c r="J287" s="271"/>
      <c r="K287" s="304"/>
      <c r="L287" s="271"/>
    </row>
    <row r="288" spans="1:12" s="174" customFormat="1" ht="22.5" customHeight="1">
      <c r="A288" s="169"/>
      <c r="B288" s="169"/>
      <c r="C288" s="215"/>
      <c r="D288" s="187"/>
      <c r="E288" s="187"/>
      <c r="F288" s="187"/>
      <c r="G288" s="350" t="s">
        <v>12</v>
      </c>
      <c r="H288" s="351"/>
      <c r="I288" s="350" t="s">
        <v>409</v>
      </c>
      <c r="J288" s="348"/>
      <c r="K288" s="349"/>
      <c r="L288" s="348"/>
    </row>
    <row r="289" spans="1:12" s="168" customFormat="1" ht="21.75" customHeight="1">
      <c r="A289" s="230" t="s">
        <v>214</v>
      </c>
      <c r="B289" s="230"/>
      <c r="C289" s="352" t="s">
        <v>314</v>
      </c>
      <c r="G289" s="247"/>
      <c r="H289" s="277"/>
      <c r="I289" s="247"/>
      <c r="J289" s="353"/>
      <c r="L289" s="354"/>
    </row>
    <row r="290" spans="1:12" s="168" customFormat="1" ht="21.75" customHeight="1">
      <c r="A290" s="230"/>
      <c r="B290" s="230"/>
      <c r="C290" s="168" t="s">
        <v>387</v>
      </c>
      <c r="G290" s="247">
        <v>56626</v>
      </c>
      <c r="H290" s="277"/>
      <c r="I290" s="247">
        <v>46171</v>
      </c>
      <c r="J290" s="353"/>
      <c r="L290" s="354"/>
    </row>
    <row r="291" spans="1:12" s="168" customFormat="1" ht="21.75" customHeight="1">
      <c r="A291" s="230"/>
      <c r="B291" s="230"/>
      <c r="C291" s="168" t="s">
        <v>388</v>
      </c>
      <c r="G291" s="247">
        <v>14370</v>
      </c>
      <c r="H291" s="277"/>
      <c r="I291" s="247">
        <v>28024</v>
      </c>
      <c r="J291" s="353"/>
      <c r="L291" s="354"/>
    </row>
    <row r="292" spans="1:12" s="168" customFormat="1" ht="21.75" customHeight="1">
      <c r="A292" s="230"/>
      <c r="B292" s="230"/>
      <c r="C292" s="168" t="s">
        <v>389</v>
      </c>
      <c r="G292" s="247">
        <v>5698</v>
      </c>
      <c r="H292" s="277"/>
      <c r="I292" s="247">
        <v>4659</v>
      </c>
      <c r="J292" s="353"/>
      <c r="L292" s="354"/>
    </row>
    <row r="293" spans="1:12" s="168" customFormat="1" ht="21.75" customHeight="1">
      <c r="A293" s="230"/>
      <c r="B293" s="230"/>
      <c r="G293" s="244">
        <f>SUM(G290:G292)</f>
        <v>76694</v>
      </c>
      <c r="H293" s="355"/>
      <c r="I293" s="244">
        <f>SUM(I290:I292)</f>
        <v>78854</v>
      </c>
      <c r="J293" s="353"/>
      <c r="L293" s="354"/>
    </row>
    <row r="294" spans="1:12" s="168" customFormat="1" ht="21.75" customHeight="1">
      <c r="A294" s="230"/>
      <c r="B294" s="230"/>
      <c r="C294" s="168" t="s">
        <v>390</v>
      </c>
      <c r="G294" s="247">
        <v>176</v>
      </c>
      <c r="H294" s="277"/>
      <c r="I294" s="247">
        <v>176</v>
      </c>
      <c r="J294" s="353"/>
      <c r="L294" s="354"/>
    </row>
    <row r="295" spans="1:12" s="168" customFormat="1" ht="21.75" customHeight="1">
      <c r="A295" s="230"/>
      <c r="B295" s="230"/>
      <c r="C295" s="168" t="s">
        <v>315</v>
      </c>
      <c r="G295" s="247">
        <v>0</v>
      </c>
      <c r="H295" s="277"/>
      <c r="I295" s="247">
        <v>60</v>
      </c>
      <c r="J295" s="353"/>
      <c r="L295" s="354"/>
    </row>
    <row r="296" spans="1:12" s="168" customFormat="1" ht="21.75" customHeight="1">
      <c r="A296" s="230"/>
      <c r="B296" s="230"/>
      <c r="C296" s="168" t="s">
        <v>258</v>
      </c>
      <c r="G296" s="247">
        <v>301</v>
      </c>
      <c r="H296" s="277"/>
      <c r="I296" s="247">
        <v>326</v>
      </c>
      <c r="J296" s="353"/>
      <c r="L296" s="354"/>
    </row>
    <row r="297" spans="1:12" s="168" customFormat="1" ht="21.75" customHeight="1" thickBot="1">
      <c r="A297" s="230"/>
      <c r="B297" s="230"/>
      <c r="G297" s="356">
        <f>SUM(G293:G296)</f>
        <v>77171</v>
      </c>
      <c r="H297" s="357"/>
      <c r="I297" s="356">
        <v>79416</v>
      </c>
      <c r="J297" s="353"/>
      <c r="L297" s="354"/>
    </row>
    <row r="298" spans="1:12" s="168" customFormat="1" ht="9.75" customHeight="1">
      <c r="A298" s="230"/>
      <c r="B298" s="230"/>
      <c r="G298" s="247"/>
      <c r="H298" s="277"/>
      <c r="I298" s="247"/>
      <c r="J298" s="353"/>
      <c r="L298" s="354"/>
    </row>
    <row r="299" spans="1:12" s="168" customFormat="1" ht="37.5" customHeight="1">
      <c r="A299" s="230"/>
      <c r="B299" s="230"/>
      <c r="C299" s="490" t="s">
        <v>378</v>
      </c>
      <c r="D299" s="511" t="s">
        <v>342</v>
      </c>
      <c r="E299" s="522"/>
      <c r="F299" s="522"/>
      <c r="G299" s="522"/>
      <c r="H299" s="522"/>
      <c r="I299" s="522"/>
      <c r="J299" s="522"/>
      <c r="K299" s="522"/>
      <c r="L299" s="522"/>
    </row>
    <row r="300" spans="1:12" s="168" customFormat="1" ht="6" customHeight="1">
      <c r="A300" s="230"/>
      <c r="B300" s="230"/>
      <c r="G300" s="247"/>
      <c r="H300" s="277"/>
      <c r="I300" s="247"/>
      <c r="J300" s="353"/>
      <c r="L300" s="354"/>
    </row>
    <row r="301" spans="1:9" ht="19.5">
      <c r="A301" s="197" t="s">
        <v>271</v>
      </c>
      <c r="C301" s="267" t="s">
        <v>300</v>
      </c>
      <c r="I301" s="202"/>
    </row>
    <row r="302" ht="0.75" customHeight="1">
      <c r="I302" s="202"/>
    </row>
    <row r="303" spans="3:9" ht="19.5">
      <c r="C303" s="202" t="s">
        <v>303</v>
      </c>
      <c r="G303" s="249">
        <v>1262449</v>
      </c>
      <c r="H303" s="232"/>
      <c r="I303" s="249">
        <v>1215027</v>
      </c>
    </row>
    <row r="304" spans="1:12" s="168" customFormat="1" ht="6.75" customHeight="1">
      <c r="A304" s="230"/>
      <c r="B304" s="230"/>
      <c r="G304" s="249"/>
      <c r="H304" s="232"/>
      <c r="I304" s="249"/>
      <c r="J304" s="353"/>
      <c r="L304" s="354"/>
    </row>
    <row r="305" spans="1:12" s="168" customFormat="1" ht="21.75" customHeight="1">
      <c r="A305" s="230" t="s">
        <v>272</v>
      </c>
      <c r="B305" s="230"/>
      <c r="C305" s="352" t="s">
        <v>316</v>
      </c>
      <c r="G305" s="249"/>
      <c r="H305" s="232"/>
      <c r="I305" s="249"/>
      <c r="J305" s="353"/>
      <c r="L305" s="354"/>
    </row>
    <row r="306" spans="1:12" s="168" customFormat="1" ht="21" customHeight="1">
      <c r="A306" s="230"/>
      <c r="B306" s="230"/>
      <c r="C306" s="168" t="s">
        <v>351</v>
      </c>
      <c r="G306" s="247">
        <v>266.4471503843524</v>
      </c>
      <c r="H306" s="277"/>
      <c r="I306" s="247">
        <v>261</v>
      </c>
      <c r="J306" s="353"/>
      <c r="L306" s="354"/>
    </row>
    <row r="307" spans="1:12" s="168" customFormat="1" ht="21.75" customHeight="1">
      <c r="A307" s="230"/>
      <c r="B307" s="230"/>
      <c r="C307" s="168" t="s">
        <v>352</v>
      </c>
      <c r="G307" s="247">
        <v>1464.044165093325</v>
      </c>
      <c r="H307" s="277"/>
      <c r="I307" s="247">
        <v>1375</v>
      </c>
      <c r="J307" s="353"/>
      <c r="L307" s="354"/>
    </row>
    <row r="308" spans="1:12" s="168" customFormat="1" ht="21.75" customHeight="1">
      <c r="A308" s="230"/>
      <c r="B308" s="230"/>
      <c r="C308" s="168" t="s">
        <v>353</v>
      </c>
      <c r="G308" s="247">
        <v>861.6402646881893</v>
      </c>
      <c r="H308" s="277"/>
      <c r="I308" s="247">
        <v>981</v>
      </c>
      <c r="J308" s="353"/>
      <c r="L308" s="354"/>
    </row>
    <row r="309" spans="1:12" s="168" customFormat="1" ht="9.75" customHeight="1">
      <c r="A309" s="230"/>
      <c r="B309" s="230"/>
      <c r="G309" s="358"/>
      <c r="H309" s="277"/>
      <c r="I309" s="358"/>
      <c r="J309" s="353"/>
      <c r="L309" s="354"/>
    </row>
    <row r="310" spans="1:12" s="168" customFormat="1" ht="18.75" customHeight="1">
      <c r="A310" s="359" t="s">
        <v>39</v>
      </c>
      <c r="B310" s="230"/>
      <c r="C310" s="352" t="s">
        <v>103</v>
      </c>
      <c r="G310" s="358"/>
      <c r="H310" s="277"/>
      <c r="I310" s="358"/>
      <c r="J310" s="353"/>
      <c r="L310" s="354"/>
    </row>
    <row r="311" spans="1:10" s="168" customFormat="1" ht="18.75" customHeight="1" thickBot="1">
      <c r="A311" s="230"/>
      <c r="B311" s="230"/>
      <c r="G311" s="537" t="s">
        <v>295</v>
      </c>
      <c r="H311" s="537"/>
      <c r="I311" s="537"/>
      <c r="J311" s="372"/>
    </row>
    <row r="312" spans="1:10" s="232" customFormat="1" ht="19.5">
      <c r="A312" s="197"/>
      <c r="B312" s="197"/>
      <c r="G312" s="482" t="s">
        <v>3</v>
      </c>
      <c r="H312" s="483"/>
      <c r="I312" s="484" t="s">
        <v>409</v>
      </c>
      <c r="J312" s="344"/>
    </row>
    <row r="313" spans="1:10" s="232" customFormat="1" ht="23.25" customHeight="1">
      <c r="A313" s="197"/>
      <c r="B313" s="197"/>
      <c r="G313" s="469" t="s">
        <v>186</v>
      </c>
      <c r="H313" s="231"/>
      <c r="I313" s="469" t="s">
        <v>186</v>
      </c>
      <c r="J313" s="360"/>
    </row>
    <row r="314" spans="1:10" s="232" customFormat="1" ht="39.75" customHeight="1" thickBot="1">
      <c r="A314" s="197"/>
      <c r="B314" s="197"/>
      <c r="C314" s="232" t="s">
        <v>321</v>
      </c>
      <c r="G314" s="485">
        <v>178629</v>
      </c>
      <c r="H314" s="486"/>
      <c r="I314" s="487">
        <v>63748</v>
      </c>
      <c r="J314" s="344"/>
    </row>
    <row r="315" spans="1:10" s="232" customFormat="1" ht="18.75" customHeight="1">
      <c r="A315" s="197"/>
      <c r="B315" s="197"/>
      <c r="G315" s="343"/>
      <c r="H315" s="344"/>
      <c r="I315" s="343"/>
      <c r="J315" s="344"/>
    </row>
    <row r="316" spans="1:12" s="232" customFormat="1" ht="19.5" hidden="1">
      <c r="A316" s="197"/>
      <c r="B316" s="197"/>
      <c r="G316" s="477"/>
      <c r="H316" s="478"/>
      <c r="I316" s="476"/>
      <c r="J316" s="344"/>
      <c r="K316" s="476"/>
      <c r="L316" s="476"/>
    </row>
    <row r="317" spans="1:12" s="232" customFormat="1" ht="20.25" thickBot="1">
      <c r="A317" s="197"/>
      <c r="B317" s="197"/>
      <c r="G317" s="488" t="s">
        <v>3</v>
      </c>
      <c r="H317" s="479"/>
      <c r="I317" s="345" t="s">
        <v>3</v>
      </c>
      <c r="J317" s="344"/>
      <c r="K317" s="345" t="s">
        <v>43</v>
      </c>
      <c r="L317" s="345" t="s">
        <v>44</v>
      </c>
    </row>
    <row r="318" spans="1:12" s="232" customFormat="1" ht="19.5">
      <c r="A318" s="197"/>
      <c r="B318" s="197"/>
      <c r="G318" s="480" t="s">
        <v>376</v>
      </c>
      <c r="H318" s="481"/>
      <c r="I318" s="480" t="s">
        <v>38</v>
      </c>
      <c r="J318" s="344"/>
      <c r="K318" s="480" t="s">
        <v>38</v>
      </c>
      <c r="L318" s="480" t="s">
        <v>38</v>
      </c>
    </row>
    <row r="319" spans="1:12" s="232" customFormat="1" ht="19.5">
      <c r="A319" s="197" t="s">
        <v>341</v>
      </c>
      <c r="B319" s="197"/>
      <c r="C319" s="267" t="s">
        <v>40</v>
      </c>
      <c r="I319" s="343"/>
      <c r="J319" s="344"/>
      <c r="K319" s="343"/>
      <c r="L319" s="344"/>
    </row>
    <row r="320" spans="1:12" s="232" customFormat="1" ht="24.75" customHeight="1">
      <c r="A320" s="197"/>
      <c r="B320" s="197"/>
      <c r="C320" s="232" t="s">
        <v>45</v>
      </c>
      <c r="G320" s="373">
        <v>0.11530358847916497</v>
      </c>
      <c r="H320" s="373"/>
      <c r="I320" s="374">
        <v>0.079</v>
      </c>
      <c r="J320" s="344"/>
      <c r="K320" s="374">
        <v>0.072</v>
      </c>
      <c r="L320" s="374">
        <v>0.08</v>
      </c>
    </row>
    <row r="321" spans="1:12" s="232" customFormat="1" ht="22.5" customHeight="1">
      <c r="A321" s="197"/>
      <c r="B321" s="197"/>
      <c r="C321" s="232" t="s">
        <v>46</v>
      </c>
      <c r="G321" s="373">
        <v>0.09214357392667888</v>
      </c>
      <c r="H321" s="373"/>
      <c r="I321" s="374">
        <v>0.076</v>
      </c>
      <c r="J321" s="344"/>
      <c r="K321" s="374">
        <v>0.07</v>
      </c>
      <c r="L321" s="374">
        <v>0.077</v>
      </c>
    </row>
    <row r="322" spans="1:12" s="232" customFormat="1" ht="26.25" customHeight="1">
      <c r="A322" s="197"/>
      <c r="B322" s="197"/>
      <c r="C322" s="232" t="s">
        <v>47</v>
      </c>
      <c r="G322" s="491">
        <v>0.37</v>
      </c>
      <c r="H322" s="493"/>
      <c r="I322" s="492">
        <v>0.32</v>
      </c>
      <c r="J322" s="344"/>
      <c r="K322" s="492">
        <v>0.32</v>
      </c>
      <c r="L322" s="492">
        <v>0.32</v>
      </c>
    </row>
    <row r="323" spans="1:12" s="219" customFormat="1" ht="27" customHeight="1" thickBot="1">
      <c r="A323" s="169"/>
      <c r="B323" s="169"/>
      <c r="C323" s="219" t="s">
        <v>420</v>
      </c>
      <c r="G323" s="494">
        <v>0.9669678538118974</v>
      </c>
      <c r="H323" s="495"/>
      <c r="I323" s="494">
        <v>0.5</v>
      </c>
      <c r="J323" s="344"/>
      <c r="K323" s="377">
        <v>0.5</v>
      </c>
      <c r="L323" s="377">
        <v>0.5</v>
      </c>
    </row>
    <row r="324" spans="1:12" s="232" customFormat="1" ht="88.5" customHeight="1">
      <c r="A324" s="197"/>
      <c r="B324" s="197"/>
      <c r="C324" s="535" t="s">
        <v>423</v>
      </c>
      <c r="D324" s="520"/>
      <c r="E324" s="520"/>
      <c r="F324" s="520"/>
      <c r="G324" s="520"/>
      <c r="H324" s="520"/>
      <c r="I324" s="520"/>
      <c r="J324" s="520"/>
      <c r="K324" s="520"/>
      <c r="L324" s="520"/>
    </row>
    <row r="325" spans="1:12" s="232" customFormat="1" ht="72.75" customHeight="1">
      <c r="A325" s="197"/>
      <c r="B325" s="197"/>
      <c r="C325" s="535" t="s">
        <v>1</v>
      </c>
      <c r="D325" s="520"/>
      <c r="E325" s="520"/>
      <c r="F325" s="520"/>
      <c r="G325" s="520"/>
      <c r="H325" s="520"/>
      <c r="I325" s="520"/>
      <c r="J325" s="520"/>
      <c r="K325" s="520"/>
      <c r="L325" s="520"/>
    </row>
    <row r="326" spans="1:12" s="232" customFormat="1" ht="19.5">
      <c r="A326" s="197"/>
      <c r="B326" s="197"/>
      <c r="I326" s="223"/>
      <c r="J326" s="219"/>
      <c r="L326" s="223"/>
    </row>
    <row r="327" spans="1:12" s="232" customFormat="1" ht="19.5">
      <c r="A327" s="197"/>
      <c r="B327" s="197"/>
      <c r="I327" s="223"/>
      <c r="J327" s="219"/>
      <c r="L327" s="223"/>
    </row>
    <row r="328" spans="1:12" s="232" customFormat="1" ht="19.5">
      <c r="A328" s="197"/>
      <c r="B328" s="197"/>
      <c r="I328" s="223"/>
      <c r="J328" s="219"/>
      <c r="L328" s="223"/>
    </row>
    <row r="329" spans="1:12" s="232" customFormat="1" ht="19.5">
      <c r="A329" s="197"/>
      <c r="B329" s="197"/>
      <c r="I329" s="223"/>
      <c r="J329" s="219"/>
      <c r="L329" s="223"/>
    </row>
    <row r="330" spans="1:12" s="232" customFormat="1" ht="19.5">
      <c r="A330" s="197"/>
      <c r="B330" s="197"/>
      <c r="I330" s="223"/>
      <c r="J330" s="219"/>
      <c r="L330" s="223"/>
    </row>
    <row r="331" spans="1:12" s="232" customFormat="1" ht="19.5">
      <c r="A331" s="197"/>
      <c r="B331" s="197"/>
      <c r="I331" s="223"/>
      <c r="J331" s="219"/>
      <c r="L331" s="223"/>
    </row>
    <row r="332" spans="1:12" s="232" customFormat="1" ht="19.5">
      <c r="A332" s="197"/>
      <c r="B332" s="197"/>
      <c r="I332" s="223"/>
      <c r="J332" s="219"/>
      <c r="L332" s="223"/>
    </row>
    <row r="333" spans="1:12" s="232" customFormat="1" ht="19.5">
      <c r="A333" s="197"/>
      <c r="B333" s="197"/>
      <c r="I333" s="223"/>
      <c r="J333" s="219"/>
      <c r="L333" s="223"/>
    </row>
    <row r="334" spans="1:12" s="232" customFormat="1" ht="19.5">
      <c r="A334" s="197"/>
      <c r="B334" s="197"/>
      <c r="I334" s="223"/>
      <c r="J334" s="219"/>
      <c r="L334" s="223"/>
    </row>
    <row r="335" spans="1:12" s="232" customFormat="1" ht="19.5">
      <c r="A335" s="197"/>
      <c r="B335" s="197"/>
      <c r="I335" s="223"/>
      <c r="J335" s="219"/>
      <c r="L335" s="223"/>
    </row>
    <row r="336" spans="1:12" s="232" customFormat="1" ht="19.5">
      <c r="A336" s="197"/>
      <c r="B336" s="197"/>
      <c r="I336" s="223"/>
      <c r="J336" s="219"/>
      <c r="L336" s="223"/>
    </row>
    <row r="337" spans="1:12" s="232" customFormat="1" ht="19.5">
      <c r="A337" s="197"/>
      <c r="B337" s="197"/>
      <c r="I337" s="223"/>
      <c r="J337" s="219"/>
      <c r="L337" s="223"/>
    </row>
    <row r="338" spans="1:12" s="232" customFormat="1" ht="19.5">
      <c r="A338" s="197"/>
      <c r="B338" s="197"/>
      <c r="I338" s="223"/>
      <c r="J338" s="219"/>
      <c r="L338" s="223"/>
    </row>
  </sheetData>
  <mergeCells count="110">
    <mergeCell ref="C324:L324"/>
    <mergeCell ref="C36:L36"/>
    <mergeCell ref="C135:L135"/>
    <mergeCell ref="C161:L161"/>
    <mergeCell ref="L118:L119"/>
    <mergeCell ref="C69:L69"/>
    <mergeCell ref="C91:D91"/>
    <mergeCell ref="C88:D89"/>
    <mergeCell ref="K88:K89"/>
    <mergeCell ref="F88:F89"/>
    <mergeCell ref="I88:I89"/>
    <mergeCell ref="C221:L221"/>
    <mergeCell ref="H189:I189"/>
    <mergeCell ref="J118:J119"/>
    <mergeCell ref="C131:L131"/>
    <mergeCell ref="C121:D121"/>
    <mergeCell ref="C136:L136"/>
    <mergeCell ref="C219:L219"/>
    <mergeCell ref="C185:L185"/>
    <mergeCell ref="C216:L216"/>
    <mergeCell ref="C263:L263"/>
    <mergeCell ref="C117:D117"/>
    <mergeCell ref="H118:H119"/>
    <mergeCell ref="C137:L137"/>
    <mergeCell ref="C169:L169"/>
    <mergeCell ref="H175:I175"/>
    <mergeCell ref="C144:L144"/>
    <mergeCell ref="C160:L160"/>
    <mergeCell ref="D257:L257"/>
    <mergeCell ref="C218:L218"/>
    <mergeCell ref="C18:L18"/>
    <mergeCell ref="C166:L166"/>
    <mergeCell ref="C146:L146"/>
    <mergeCell ref="C130:L130"/>
    <mergeCell ref="C164:L164"/>
    <mergeCell ref="C133:L133"/>
    <mergeCell ref="C111:D111"/>
    <mergeCell ref="I118:I119"/>
    <mergeCell ref="E88:E89"/>
    <mergeCell ref="L88:L89"/>
    <mergeCell ref="C13:L13"/>
    <mergeCell ref="C81:D81"/>
    <mergeCell ref="C71:L71"/>
    <mergeCell ref="C82:D82"/>
    <mergeCell ref="C15:L15"/>
    <mergeCell ref="C63:L63"/>
    <mergeCell ref="C55:L55"/>
    <mergeCell ref="C16:L16"/>
    <mergeCell ref="C17:L17"/>
    <mergeCell ref="C57:L57"/>
    <mergeCell ref="H88:H89"/>
    <mergeCell ref="G88:G89"/>
    <mergeCell ref="J88:J89"/>
    <mergeCell ref="G287:I287"/>
    <mergeCell ref="C285:L285"/>
    <mergeCell ref="K266:L266"/>
    <mergeCell ref="I266:J266"/>
    <mergeCell ref="C275:H275"/>
    <mergeCell ref="C264:L264"/>
    <mergeCell ref="C259:L259"/>
    <mergeCell ref="C115:D115"/>
    <mergeCell ref="K118:K119"/>
    <mergeCell ref="G118:G119"/>
    <mergeCell ref="C129:L129"/>
    <mergeCell ref="C116:D116"/>
    <mergeCell ref="E118:E119"/>
    <mergeCell ref="F118:F119"/>
    <mergeCell ref="C35:L35"/>
    <mergeCell ref="C24:L24"/>
    <mergeCell ref="C25:L25"/>
    <mergeCell ref="C28:L28"/>
    <mergeCell ref="C29:L29"/>
    <mergeCell ref="C30:L30"/>
    <mergeCell ref="C31:L31"/>
    <mergeCell ref="C33:L33"/>
    <mergeCell ref="C32:L32"/>
    <mergeCell ref="D255:L255"/>
    <mergeCell ref="C19:L19"/>
    <mergeCell ref="C21:L21"/>
    <mergeCell ref="C22:L22"/>
    <mergeCell ref="C23:L23"/>
    <mergeCell ref="C20:L20"/>
    <mergeCell ref="C37:L37"/>
    <mergeCell ref="C39:L39"/>
    <mergeCell ref="C26:L26"/>
    <mergeCell ref="C27:L27"/>
    <mergeCell ref="C41:L41"/>
    <mergeCell ref="C42:L42"/>
    <mergeCell ref="C65:L65"/>
    <mergeCell ref="C44:L44"/>
    <mergeCell ref="C325:L325"/>
    <mergeCell ref="C67:L67"/>
    <mergeCell ref="G311:I311"/>
    <mergeCell ref="C110:D110"/>
    <mergeCell ref="C68:L68"/>
    <mergeCell ref="C87:D87"/>
    <mergeCell ref="C252:L252"/>
    <mergeCell ref="C203:I203"/>
    <mergeCell ref="C197:L197"/>
    <mergeCell ref="C223:L223"/>
    <mergeCell ref="D299:L299"/>
    <mergeCell ref="C59:L59"/>
    <mergeCell ref="C61:L61"/>
    <mergeCell ref="C62:L62"/>
    <mergeCell ref="C60:L60"/>
    <mergeCell ref="C222:L222"/>
    <mergeCell ref="C220:L220"/>
    <mergeCell ref="C261:L261"/>
    <mergeCell ref="C224:L224"/>
    <mergeCell ref="C171:L171"/>
  </mergeCells>
  <printOptions/>
  <pageMargins left="0.31496062992125984" right="0.31496062992125984" top="0.7874015748031497" bottom="0.3937007874015748" header="0.5118110236220472" footer="0.31496062992125984"/>
  <pageSetup fitToWidth="6" horizontalDpi="300" verticalDpi="300" orientation="portrait" paperSize="9" scale="61" r:id="rId2"/>
  <headerFooter alignWithMargins="0">
    <oddFooter>&amp;C&amp;"Times New Roman,Regular"&amp;15
Page &amp;P&amp;"Arial,Regular"&amp;12
</oddFooter>
  </headerFooter>
  <rowBreaks count="7" manualBreakCount="7">
    <brk id="37" max="11" man="1"/>
    <brk id="69" max="11" man="1"/>
    <brk id="131" max="11" man="1"/>
    <brk id="166" max="11" man="1"/>
    <brk id="218" max="11" man="1"/>
    <brk id="259" max="11" man="1"/>
    <brk id="31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roduan</cp:lastModifiedBy>
  <cp:lastPrinted>2007-02-27T07:21:24Z</cp:lastPrinted>
  <dcterms:created xsi:type="dcterms:W3CDTF">1998-02-04T06:25:46Z</dcterms:created>
  <dcterms:modified xsi:type="dcterms:W3CDTF">2007-02-27T10:32:29Z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1654723890</vt:i4>
  </property>
  <property fmtid="{D5CDD505-2E9C-101B-9397-08002B2CF9AE}" pid="3" name="_EmailSubject">
    <vt:lpwstr>Consol &amp; Qtr Report Sep 04 - Amended 9 Nov 04 (1746)</vt:lpwstr>
  </property>
  <property fmtid="{D5CDD505-2E9C-101B-9397-08002B2CF9AE}" pid="4" name="_AuthorEmail">
    <vt:lpwstr>adzli.bea@boustead.com.my</vt:lpwstr>
  </property>
  <property fmtid="{D5CDD505-2E9C-101B-9397-08002B2CF9AE}" pid="5" name="_AuthorEmailDisplayName">
    <vt:lpwstr>Adzli</vt:lpwstr>
  </property>
  <property fmtid="{D5CDD505-2E9C-101B-9397-08002B2CF9AE}" pid="6" name="_ReviewingToolsShownOnce">
    <vt:lpwstr/>
  </property>
</Properties>
</file>